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0" windowHeight="13170"/>
  </bookViews>
  <sheets>
    <sheet name="Лист1" sheetId="1" r:id="rId1"/>
  </sheets>
  <definedNames>
    <definedName name="_xlnm._FilterDatabase" localSheetId="0" hidden="1">Лист1!$A$5:$G$5</definedName>
    <definedName name="_xlnm.Print_Area" localSheetId="0">Лист1!$A$1:$I$39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G6" i="1"/>
  <c r="I25" i="1" l="1"/>
  <c r="I17" i="1"/>
  <c r="H6" i="1" l="1"/>
  <c r="I6" i="1" l="1"/>
  <c r="G27" i="1"/>
  <c r="I27" i="1" s="1"/>
  <c r="G17" i="1"/>
  <c r="G18" i="1"/>
  <c r="G25" i="1"/>
  <c r="G26" i="1"/>
  <c r="G24" i="1"/>
  <c r="I24" i="1" s="1"/>
  <c r="G23" i="1"/>
  <c r="I23" i="1" s="1"/>
  <c r="G28" i="1"/>
  <c r="I28" i="1" s="1"/>
  <c r="G9" i="1"/>
  <c r="I9" i="1" s="1"/>
  <c r="G10" i="1"/>
  <c r="I10" i="1" s="1"/>
  <c r="G30" i="1"/>
  <c r="I30" i="1" s="1"/>
  <c r="G31" i="1"/>
  <c r="I31" i="1" s="1"/>
  <c r="G21" i="1"/>
  <c r="I21" i="1" s="1"/>
  <c r="G8" i="1"/>
  <c r="I8" i="1" s="1"/>
  <c r="G7" i="1"/>
  <c r="I7" i="1" s="1"/>
  <c r="G14" i="1"/>
  <c r="I14" i="1" s="1"/>
  <c r="G15" i="1"/>
  <c r="I15" i="1" s="1"/>
  <c r="G13" i="1"/>
  <c r="I13" i="1" s="1"/>
  <c r="G22" i="1"/>
  <c r="I22" i="1" s="1"/>
  <c r="G19" i="1"/>
  <c r="I19" i="1" s="1"/>
  <c r="G20" i="1"/>
  <c r="I20" i="1" s="1"/>
  <c r="G16" i="1"/>
  <c r="I16" i="1" s="1"/>
  <c r="G12" i="1"/>
  <c r="I12" i="1" s="1"/>
  <c r="G11" i="1"/>
  <c r="I11" i="1" s="1"/>
  <c r="G29" i="1"/>
  <c r="I29" i="1" s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 l="1"/>
  <c r="G32" i="1" l="1"/>
  <c r="I32" i="1" s="1"/>
</calcChain>
</file>

<file path=xl/sharedStrings.xml><?xml version="1.0" encoding="utf-8"?>
<sst xmlns="http://schemas.openxmlformats.org/spreadsheetml/2006/main" count="57" uniqueCount="55">
  <si>
    <t>Тихвинский МР</t>
  </si>
  <si>
    <t>Тихвинское ГП</t>
  </si>
  <si>
    <t>Бокситогорский МР</t>
  </si>
  <si>
    <t>Пикалевское ГП</t>
  </si>
  <si>
    <t>Приозерский МР</t>
  </si>
  <si>
    <t>Приозерское ГП</t>
  </si>
  <si>
    <t>Киришский МР</t>
  </si>
  <si>
    <t>Киришское ГП</t>
  </si>
  <si>
    <t>Подпорожский МР</t>
  </si>
  <si>
    <t>Подпорожское ГП</t>
  </si>
  <si>
    <t>Никольское ГП</t>
  </si>
  <si>
    <t>Важинское ГП</t>
  </si>
  <si>
    <t>Сланцевский МР</t>
  </si>
  <si>
    <t>Сланцевское ГП</t>
  </si>
  <si>
    <t>Всеволожский МР</t>
  </si>
  <si>
    <t>Бугровское СП</t>
  </si>
  <si>
    <t>Дубровское ГП</t>
  </si>
  <si>
    <t>Тосненский МР</t>
  </si>
  <si>
    <t>Красноборское ГП</t>
  </si>
  <si>
    <t>Рябовское ГП</t>
  </si>
  <si>
    <t>Лодейнопольский МР</t>
  </si>
  <si>
    <t>Волховский МР</t>
  </si>
  <si>
    <t>Волховское ГП</t>
  </si>
  <si>
    <t>Волосовский МР</t>
  </si>
  <si>
    <t>Рабитицкое СП</t>
  </si>
  <si>
    <t>Гатчинский МР</t>
  </si>
  <si>
    <t>Коммунарское ГП</t>
  </si>
  <si>
    <t>Пудомягское СП</t>
  </si>
  <si>
    <t>Гатчинское ГП</t>
  </si>
  <si>
    <t>Лужский МР</t>
  </si>
  <si>
    <t>Ретюнское СП</t>
  </si>
  <si>
    <t>Кировский МР</t>
  </si>
  <si>
    <t>Мгинское ГП</t>
  </si>
  <si>
    <t>Приладожское ГП</t>
  </si>
  <si>
    <t>Кингисеппский МР</t>
  </si>
  <si>
    <t>Кингисеппское ГП</t>
  </si>
  <si>
    <t>Выборгский МР</t>
  </si>
  <si>
    <t>Светогорское ГП</t>
  </si>
  <si>
    <t>Рощинское ГП</t>
  </si>
  <si>
    <t>ИТОГО</t>
  </si>
  <si>
    <t>Предельный уровень софинансирования для i-го муниципального образования (Усi) (%)</t>
  </si>
  <si>
    <t>РОСi - расчетный объем расходов, руб.</t>
  </si>
  <si>
    <t>УСi -предельный уровень софинансирования для  i-го муниципального образования (утвержден распоряжением Правительства Ленинградской области от 29.05.2023 N 352-р "Об установлении предельных уровней софинансирования Ленинградской областью (в процентах) объема расходных обязательств муниципальных образований Ленинградской области на 2024 год и на плановый период 2025 и 2026 годов"</t>
  </si>
  <si>
    <t>Сi = РОСi x УСi</t>
  </si>
  <si>
    <t>Объем субсидии бюджету i-го МО
Сi = РОСi x УСi, руб.</t>
  </si>
  <si>
    <t>Объем субсидии бюджету i-го МО (Сi) (округление в приложение к бюджету), тыс. руб.</t>
  </si>
  <si>
    <t>Наименование муниципального района</t>
  </si>
  <si>
    <t>Наименование муниципального образования</t>
  </si>
  <si>
    <t xml:space="preserve">РОСi - расчетный объем расходов, необходимый для достижения значений результатов использования субсидии i-м муниципальным образованием;
Расчетный объем расходов, необходимый для достижения значений результатов использования субсидии i-м муниципальным образованием, определяется по формуле:
где:
ЦПij - стоимость реализации мероприятия, которая определяется исходя из заявленного муниципальным образованием планового общего объема расходов на исполнение софинансируемых обязательств в соответствии с заявкой (заявками) i-го муниципального образования, отобранной (отобранными) для предоставления субсидии, которая не должна превышать опубликованный ориентировочный предельный размер субсидий (k) в соответствии с пунктом 3.17 настоящего Порядка.
</t>
  </si>
  <si>
    <t xml:space="preserve">где:
ЦПij - стоимость реализации мероприятия, которая определяется исходя из заявленного муниципальным образованием планового общего объема расходов на исполнение софинансируемых обязательств в соответствии с заявкой (заявками) i-го муниципального образования, отобранной (отобранными) для предоставления субсидии, которая не должна превышать опубликованный ориентировочный предельный размер субсидий (k) в соответствии с пунктом 3.17 настоящего Порядка.
</t>
  </si>
  <si>
    <t>№ п/п</t>
  </si>
  <si>
    <t>Лодейнопольское ГП</t>
  </si>
  <si>
    <t xml:space="preserve"> Справочно:                              Ориентировочный предельный размер субсидий для муниципального района (городского округа) (k), тыс.руб.</t>
  </si>
  <si>
    <t>Расчет объема субсидии бюджетам муниципальных образований Ленинградской области  на реализацию мероприятий по благоустройству дворовых территорий муниципальных образований Ленинградской области на 2024 год</t>
  </si>
  <si>
    <t>Приложение 62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</si>
</sst>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0" fontId="4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/>
    <xf numFmtId="164" fontId="4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vertical="center"/>
    </xf>
    <xf numFmtId="4" fontId="4" fillId="3" borderId="0" xfId="0" applyNumberFormat="1" applyFont="1" applyFill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7" fillId="3" borderId="0" xfId="0" applyFont="1" applyFill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4" fontId="7" fillId="3" borderId="0" xfId="0" applyNumberFormat="1" applyFont="1" applyFill="1" applyAlignment="1">
      <alignment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4" fontId="0" fillId="3" borderId="1" xfId="0" applyNumberForma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1" fontId="9" fillId="0" borderId="0" xfId="0" applyNumberFormat="1" applyFont="1" applyFill="1" applyAlignment="1">
      <alignment horizontal="right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35379</xdr:colOff>
      <xdr:row>35</xdr:row>
      <xdr:rowOff>352425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2363450"/>
          <a:ext cx="1787979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13" zoomScale="70" zoomScaleNormal="70" workbookViewId="0">
      <selection activeCell="P19" sqref="P19"/>
    </sheetView>
  </sheetViews>
  <sheetFormatPr defaultRowHeight="18.75" x14ac:dyDescent="0.3"/>
  <cols>
    <col min="1" max="1" width="7.85546875" style="8" customWidth="1"/>
    <col min="2" max="2" width="26.28515625" style="9" customWidth="1"/>
    <col min="3" max="3" width="23.28515625" style="9" customWidth="1"/>
    <col min="4" max="5" width="24.7109375" style="12" customWidth="1"/>
    <col min="6" max="6" width="16.42578125" style="12" customWidth="1"/>
    <col min="7" max="7" width="23.28515625" style="13" customWidth="1"/>
    <col min="8" max="8" width="13.28515625" style="1" hidden="1" customWidth="1"/>
    <col min="9" max="9" width="20.85546875" customWidth="1"/>
  </cols>
  <sheetData>
    <row r="1" spans="1:9" x14ac:dyDescent="0.3">
      <c r="I1" s="45" t="s">
        <v>54</v>
      </c>
    </row>
    <row r="3" spans="1:9" ht="88.5" customHeight="1" x14ac:dyDescent="0.35">
      <c r="A3" s="54" t="s">
        <v>53</v>
      </c>
      <c r="B3" s="55"/>
      <c r="C3" s="55"/>
      <c r="D3" s="55"/>
      <c r="E3" s="55"/>
      <c r="F3" s="55"/>
      <c r="G3" s="55"/>
      <c r="H3" s="55"/>
      <c r="I3" s="55"/>
    </row>
    <row r="4" spans="1:9" ht="15.75" customHeight="1" x14ac:dyDescent="0.35">
      <c r="A4" s="43"/>
      <c r="B4" s="44"/>
      <c r="C4" s="44"/>
      <c r="D4" s="44"/>
      <c r="E4" s="44"/>
      <c r="F4" s="44"/>
      <c r="G4" s="44"/>
      <c r="H4" s="44"/>
      <c r="I4" s="44"/>
    </row>
    <row r="5" spans="1:9" ht="186.75" customHeight="1" x14ac:dyDescent="0.25">
      <c r="A5" s="14" t="s">
        <v>50</v>
      </c>
      <c r="B5" s="14" t="s">
        <v>46</v>
      </c>
      <c r="C5" s="14" t="s">
        <v>47</v>
      </c>
      <c r="D5" s="18" t="s">
        <v>41</v>
      </c>
      <c r="E5" s="37" t="s">
        <v>52</v>
      </c>
      <c r="F5" s="18" t="s">
        <v>40</v>
      </c>
      <c r="G5" s="18" t="s">
        <v>44</v>
      </c>
      <c r="H5" s="2"/>
      <c r="I5" s="14" t="s">
        <v>45</v>
      </c>
    </row>
    <row r="6" spans="1:9" ht="25.5" customHeight="1" x14ac:dyDescent="0.3">
      <c r="A6" s="6">
        <v>1</v>
      </c>
      <c r="B6" s="27" t="s">
        <v>2</v>
      </c>
      <c r="C6" s="16" t="s">
        <v>3</v>
      </c>
      <c r="D6" s="7">
        <v>8988764.0399999991</v>
      </c>
      <c r="E6" s="28">
        <v>8988.7999999999993</v>
      </c>
      <c r="F6" s="17">
        <v>0.89</v>
      </c>
      <c r="G6" s="19">
        <f>D6*F6</f>
        <v>7999999.9955999991</v>
      </c>
      <c r="H6" s="4">
        <f>G6/1000</f>
        <v>7999.9999955999992</v>
      </c>
      <c r="I6" s="26">
        <f>+G6/1000</f>
        <v>7999.9999955999992</v>
      </c>
    </row>
    <row r="7" spans="1:9" ht="25.5" customHeight="1" x14ac:dyDescent="0.3">
      <c r="A7" s="6">
        <v>2</v>
      </c>
      <c r="B7" s="27" t="s">
        <v>23</v>
      </c>
      <c r="C7" s="16" t="s">
        <v>24</v>
      </c>
      <c r="D7" s="7">
        <v>8791208.7899999991</v>
      </c>
      <c r="E7" s="28">
        <v>8791.2099999999991</v>
      </c>
      <c r="F7" s="17">
        <v>0.91</v>
      </c>
      <c r="G7" s="19">
        <f t="shared" ref="G7:G31" si="0">D7*F7</f>
        <v>7999999.9988999991</v>
      </c>
      <c r="H7" s="4">
        <f t="shared" ref="H7:H31" si="1">G7/1000</f>
        <v>7999.9999988999989</v>
      </c>
      <c r="I7" s="26">
        <f t="shared" ref="I7:I32" si="2">+G7/1000</f>
        <v>7999.9999988999989</v>
      </c>
    </row>
    <row r="8" spans="1:9" ht="25.5" customHeight="1" x14ac:dyDescent="0.3">
      <c r="A8" s="6">
        <v>3</v>
      </c>
      <c r="B8" s="27" t="s">
        <v>21</v>
      </c>
      <c r="C8" s="16" t="s">
        <v>22</v>
      </c>
      <c r="D8" s="7">
        <v>12444444.439999999</v>
      </c>
      <c r="E8" s="28">
        <v>12444.44</v>
      </c>
      <c r="F8" s="17">
        <v>0.9</v>
      </c>
      <c r="G8" s="19">
        <f t="shared" si="0"/>
        <v>11199999.995999999</v>
      </c>
      <c r="H8" s="4">
        <f t="shared" si="1"/>
        <v>11199.999995999999</v>
      </c>
      <c r="I8" s="26">
        <f t="shared" si="2"/>
        <v>11199.999995999999</v>
      </c>
    </row>
    <row r="9" spans="1:9" ht="25.5" customHeight="1" x14ac:dyDescent="0.3">
      <c r="A9" s="38">
        <v>4</v>
      </c>
      <c r="B9" s="61" t="s">
        <v>14</v>
      </c>
      <c r="C9" s="39" t="s">
        <v>15</v>
      </c>
      <c r="D9" s="7">
        <v>8441176.4700000007</v>
      </c>
      <c r="E9" s="58">
        <v>63386.23</v>
      </c>
      <c r="F9" s="17">
        <v>0.85</v>
      </c>
      <c r="G9" s="19">
        <f t="shared" si="0"/>
        <v>7174999.9994999999</v>
      </c>
      <c r="H9" s="40">
        <f t="shared" si="1"/>
        <v>7174.9999994999998</v>
      </c>
      <c r="I9" s="41">
        <f t="shared" si="2"/>
        <v>7174.9999994999998</v>
      </c>
    </row>
    <row r="10" spans="1:9" ht="25.5" customHeight="1" x14ac:dyDescent="0.3">
      <c r="A10" s="38">
        <v>5</v>
      </c>
      <c r="B10" s="62"/>
      <c r="C10" s="39" t="s">
        <v>16</v>
      </c>
      <c r="D10" s="7">
        <v>54945054.950000003</v>
      </c>
      <c r="E10" s="59"/>
      <c r="F10" s="17">
        <v>0.91</v>
      </c>
      <c r="G10" s="19">
        <f t="shared" si="0"/>
        <v>50000000.004500002</v>
      </c>
      <c r="H10" s="40">
        <f t="shared" si="1"/>
        <v>50000.000004500005</v>
      </c>
      <c r="I10" s="41">
        <f t="shared" si="2"/>
        <v>50000.000004500005</v>
      </c>
    </row>
    <row r="11" spans="1:9" ht="25.5" customHeight="1" x14ac:dyDescent="0.3">
      <c r="A11" s="38">
        <v>6</v>
      </c>
      <c r="B11" s="61" t="s">
        <v>36</v>
      </c>
      <c r="C11" s="39" t="s">
        <v>38</v>
      </c>
      <c r="D11" s="7">
        <v>14934339.4</v>
      </c>
      <c r="E11" s="58">
        <v>25185.360000000001</v>
      </c>
      <c r="F11" s="17">
        <v>0.9</v>
      </c>
      <c r="G11" s="19">
        <f t="shared" si="0"/>
        <v>13440905.460000001</v>
      </c>
      <c r="H11" s="40">
        <f t="shared" si="1"/>
        <v>13440.905460000002</v>
      </c>
      <c r="I11" s="41">
        <f t="shared" si="2"/>
        <v>13440.905460000002</v>
      </c>
    </row>
    <row r="12" spans="1:9" ht="25.5" customHeight="1" x14ac:dyDescent="0.3">
      <c r="A12" s="38">
        <v>7</v>
      </c>
      <c r="B12" s="62"/>
      <c r="C12" s="39" t="s">
        <v>37</v>
      </c>
      <c r="D12" s="7">
        <v>10251018.560000001</v>
      </c>
      <c r="E12" s="59"/>
      <c r="F12" s="17">
        <v>0.91</v>
      </c>
      <c r="G12" s="19">
        <f t="shared" si="0"/>
        <v>9328426.8896000013</v>
      </c>
      <c r="H12" s="40">
        <f t="shared" si="1"/>
        <v>9328.4268896000012</v>
      </c>
      <c r="I12" s="41">
        <f t="shared" si="2"/>
        <v>9328.4268896000012</v>
      </c>
    </row>
    <row r="13" spans="1:9" ht="25.5" customHeight="1" x14ac:dyDescent="0.3">
      <c r="A13" s="38">
        <v>8</v>
      </c>
      <c r="B13" s="61" t="s">
        <v>25</v>
      </c>
      <c r="C13" s="39" t="s">
        <v>28</v>
      </c>
      <c r="D13" s="7">
        <v>11494252.869999999</v>
      </c>
      <c r="E13" s="58">
        <v>29274.23</v>
      </c>
      <c r="F13" s="17">
        <v>0.87</v>
      </c>
      <c r="G13" s="19">
        <f t="shared" si="0"/>
        <v>9999999.9968999997</v>
      </c>
      <c r="H13" s="40">
        <f t="shared" si="1"/>
        <v>9999.9999969</v>
      </c>
      <c r="I13" s="41">
        <f t="shared" si="2"/>
        <v>9999.9999969</v>
      </c>
    </row>
    <row r="14" spans="1:9" ht="25.5" customHeight="1" x14ac:dyDescent="0.3">
      <c r="A14" s="38">
        <v>9</v>
      </c>
      <c r="B14" s="63"/>
      <c r="C14" s="39" t="s">
        <v>26</v>
      </c>
      <c r="D14" s="7">
        <v>8988764.0399999991</v>
      </c>
      <c r="E14" s="60"/>
      <c r="F14" s="17">
        <v>0.89</v>
      </c>
      <c r="G14" s="19">
        <f t="shared" si="0"/>
        <v>7999999.9955999991</v>
      </c>
      <c r="H14" s="40">
        <f t="shared" si="1"/>
        <v>7999.9999955999992</v>
      </c>
      <c r="I14" s="41">
        <f t="shared" si="2"/>
        <v>7999.9999955999992</v>
      </c>
    </row>
    <row r="15" spans="1:9" ht="25.5" customHeight="1" x14ac:dyDescent="0.3">
      <c r="A15" s="38">
        <v>10</v>
      </c>
      <c r="B15" s="62"/>
      <c r="C15" s="39" t="s">
        <v>27</v>
      </c>
      <c r="D15" s="7">
        <v>8791208.7899999991</v>
      </c>
      <c r="E15" s="59"/>
      <c r="F15" s="17">
        <v>0.91</v>
      </c>
      <c r="G15" s="19">
        <f t="shared" si="0"/>
        <v>7999999.9988999991</v>
      </c>
      <c r="H15" s="40">
        <f t="shared" si="1"/>
        <v>7999.9999988999989</v>
      </c>
      <c r="I15" s="41">
        <f t="shared" si="2"/>
        <v>7999.9999988999989</v>
      </c>
    </row>
    <row r="16" spans="1:9" ht="25.5" customHeight="1" x14ac:dyDescent="0.3">
      <c r="A16" s="6">
        <v>11</v>
      </c>
      <c r="B16" s="27" t="s">
        <v>34</v>
      </c>
      <c r="C16" s="16" t="s">
        <v>35</v>
      </c>
      <c r="D16" s="7">
        <v>10215053.76</v>
      </c>
      <c r="E16" s="28">
        <v>10215.049999999999</v>
      </c>
      <c r="F16" s="17">
        <v>0.93</v>
      </c>
      <c r="G16" s="19">
        <f t="shared" si="0"/>
        <v>9499999.9967999998</v>
      </c>
      <c r="H16" s="4">
        <f t="shared" si="1"/>
        <v>9499.9999967999993</v>
      </c>
      <c r="I16" s="26">
        <f t="shared" si="2"/>
        <v>9499.9999967999993</v>
      </c>
    </row>
    <row r="17" spans="1:12" ht="25.5" customHeight="1" x14ac:dyDescent="0.3">
      <c r="A17" s="38">
        <v>12</v>
      </c>
      <c r="B17" s="61" t="s">
        <v>6</v>
      </c>
      <c r="C17" s="39" t="s">
        <v>7</v>
      </c>
      <c r="D17" s="7">
        <v>5687787.6399999997</v>
      </c>
      <c r="E17" s="58">
        <f>9523.81</f>
        <v>9523.81</v>
      </c>
      <c r="F17" s="17">
        <v>0.84</v>
      </c>
      <c r="G17" s="19">
        <f t="shared" si="0"/>
        <v>4777741.6175999995</v>
      </c>
      <c r="H17" s="40">
        <f t="shared" si="1"/>
        <v>4777.7416175999997</v>
      </c>
      <c r="I17" s="46">
        <f>(+G17+G18)/1000</f>
        <v>7999.9999968000002</v>
      </c>
      <c r="K17" s="35"/>
      <c r="L17" s="35"/>
    </row>
    <row r="18" spans="1:12" ht="25.5" customHeight="1" x14ac:dyDescent="0.45">
      <c r="A18" s="38">
        <v>13</v>
      </c>
      <c r="B18" s="62"/>
      <c r="C18" s="39" t="s">
        <v>7</v>
      </c>
      <c r="D18" s="7">
        <v>3836021.88</v>
      </c>
      <c r="E18" s="59"/>
      <c r="F18" s="17">
        <v>0.84</v>
      </c>
      <c r="G18" s="19">
        <f t="shared" si="0"/>
        <v>3222258.3791999999</v>
      </c>
      <c r="H18" s="40">
        <f t="shared" si="1"/>
        <v>3222.2583792</v>
      </c>
      <c r="I18" s="47"/>
      <c r="K18" s="35"/>
      <c r="L18" s="36"/>
    </row>
    <row r="19" spans="1:12" ht="25.5" customHeight="1" x14ac:dyDescent="0.3">
      <c r="A19" s="38">
        <v>14</v>
      </c>
      <c r="B19" s="61" t="s">
        <v>31</v>
      </c>
      <c r="C19" s="39" t="s">
        <v>32</v>
      </c>
      <c r="D19" s="7">
        <v>8635110</v>
      </c>
      <c r="E19" s="58">
        <v>14802.5</v>
      </c>
      <c r="F19" s="17">
        <v>0.9</v>
      </c>
      <c r="G19" s="19">
        <f t="shared" si="0"/>
        <v>7771599</v>
      </c>
      <c r="H19" s="40">
        <f t="shared" si="1"/>
        <v>7771.5990000000002</v>
      </c>
      <c r="I19" s="41">
        <f t="shared" si="2"/>
        <v>7771.5990000000002</v>
      </c>
    </row>
    <row r="20" spans="1:12" ht="25.5" customHeight="1" x14ac:dyDescent="0.3">
      <c r="A20" s="38">
        <v>15</v>
      </c>
      <c r="B20" s="62"/>
      <c r="C20" s="39" t="s">
        <v>33</v>
      </c>
      <c r="D20" s="7">
        <v>6167391.2999999998</v>
      </c>
      <c r="E20" s="59"/>
      <c r="F20" s="17">
        <v>0.92</v>
      </c>
      <c r="G20" s="19">
        <f t="shared" si="0"/>
        <v>5673999.9960000003</v>
      </c>
      <c r="H20" s="40">
        <f t="shared" si="1"/>
        <v>5673.9999960000005</v>
      </c>
      <c r="I20" s="41">
        <f t="shared" si="2"/>
        <v>5673.9999960000005</v>
      </c>
    </row>
    <row r="21" spans="1:12" ht="25.5" customHeight="1" x14ac:dyDescent="0.3">
      <c r="A21" s="6">
        <v>16</v>
      </c>
      <c r="B21" s="27" t="s">
        <v>20</v>
      </c>
      <c r="C21" s="16" t="s">
        <v>51</v>
      </c>
      <c r="D21" s="7">
        <v>8888888.8900000006</v>
      </c>
      <c r="E21" s="28">
        <v>8888.89</v>
      </c>
      <c r="F21" s="17">
        <v>0.9</v>
      </c>
      <c r="G21" s="19">
        <f t="shared" si="0"/>
        <v>8000000.0010000011</v>
      </c>
      <c r="H21" s="4">
        <f t="shared" si="1"/>
        <v>8000.0000010000012</v>
      </c>
      <c r="I21" s="26">
        <f t="shared" si="2"/>
        <v>8000.0000010000012</v>
      </c>
    </row>
    <row r="22" spans="1:12" ht="25.5" customHeight="1" x14ac:dyDescent="0.3">
      <c r="A22" s="6">
        <v>17</v>
      </c>
      <c r="B22" s="27" t="s">
        <v>29</v>
      </c>
      <c r="C22" s="16" t="s">
        <v>30</v>
      </c>
      <c r="D22" s="7">
        <v>9777777.7799999993</v>
      </c>
      <c r="E22" s="28">
        <v>9777.7800000000007</v>
      </c>
      <c r="F22" s="17">
        <v>0.9</v>
      </c>
      <c r="G22" s="19">
        <f t="shared" si="0"/>
        <v>8800000.0020000003</v>
      </c>
      <c r="H22" s="4">
        <f t="shared" si="1"/>
        <v>8800.0000020000007</v>
      </c>
      <c r="I22" s="26">
        <f t="shared" si="2"/>
        <v>8800.0000020000007</v>
      </c>
    </row>
    <row r="23" spans="1:12" ht="25.5" customHeight="1" x14ac:dyDescent="0.3">
      <c r="A23" s="38">
        <v>18</v>
      </c>
      <c r="B23" s="61" t="s">
        <v>8</v>
      </c>
      <c r="C23" s="39" t="s">
        <v>11</v>
      </c>
      <c r="D23" s="7">
        <v>4560000</v>
      </c>
      <c r="E23" s="58">
        <v>21494.42</v>
      </c>
      <c r="F23" s="17">
        <v>0.86</v>
      </c>
      <c r="G23" s="19">
        <f t="shared" si="0"/>
        <v>3921600</v>
      </c>
      <c r="H23" s="40">
        <f t="shared" si="1"/>
        <v>3921.6</v>
      </c>
      <c r="I23" s="41">
        <f t="shared" si="2"/>
        <v>3921.6</v>
      </c>
    </row>
    <row r="24" spans="1:12" ht="25.5" customHeight="1" x14ac:dyDescent="0.3">
      <c r="A24" s="38">
        <v>19</v>
      </c>
      <c r="B24" s="63"/>
      <c r="C24" s="39" t="s">
        <v>10</v>
      </c>
      <c r="D24" s="7">
        <v>4545454.55</v>
      </c>
      <c r="E24" s="60"/>
      <c r="F24" s="17">
        <v>0.88</v>
      </c>
      <c r="G24" s="19">
        <f t="shared" si="0"/>
        <v>4000000.0039999997</v>
      </c>
      <c r="H24" s="40">
        <f t="shared" si="1"/>
        <v>4000.0000039999995</v>
      </c>
      <c r="I24" s="41">
        <f t="shared" si="2"/>
        <v>4000.0000039999995</v>
      </c>
    </row>
    <row r="25" spans="1:12" ht="25.5" customHeight="1" x14ac:dyDescent="0.3">
      <c r="A25" s="38">
        <v>20</v>
      </c>
      <c r="B25" s="63"/>
      <c r="C25" s="39" t="s">
        <v>9</v>
      </c>
      <c r="D25" s="7">
        <v>4597701.1500000004</v>
      </c>
      <c r="E25" s="60"/>
      <c r="F25" s="17">
        <v>0.87</v>
      </c>
      <c r="G25" s="19">
        <f t="shared" si="0"/>
        <v>4000000.0005000001</v>
      </c>
      <c r="H25" s="40">
        <f t="shared" si="1"/>
        <v>4000.0000005000002</v>
      </c>
      <c r="I25" s="48">
        <f>(+G25+G26)/1000</f>
        <v>10778.4000024</v>
      </c>
    </row>
    <row r="26" spans="1:12" ht="25.5" customHeight="1" x14ac:dyDescent="0.3">
      <c r="A26" s="38">
        <v>21</v>
      </c>
      <c r="B26" s="62"/>
      <c r="C26" s="39" t="s">
        <v>9</v>
      </c>
      <c r="D26" s="7">
        <v>7791264.3700000001</v>
      </c>
      <c r="E26" s="59"/>
      <c r="F26" s="17">
        <v>0.87</v>
      </c>
      <c r="G26" s="19">
        <f t="shared" si="0"/>
        <v>6778400.0019000005</v>
      </c>
      <c r="H26" s="40">
        <f t="shared" si="1"/>
        <v>6778.4000019000005</v>
      </c>
      <c r="I26" s="49"/>
    </row>
    <row r="27" spans="1:12" ht="25.5" customHeight="1" x14ac:dyDescent="0.3">
      <c r="A27" s="38">
        <v>22</v>
      </c>
      <c r="B27" s="42" t="s">
        <v>4</v>
      </c>
      <c r="C27" s="39" t="s">
        <v>5</v>
      </c>
      <c r="D27" s="7">
        <v>8791208.7899999991</v>
      </c>
      <c r="E27" s="28">
        <v>8791.2099999999991</v>
      </c>
      <c r="F27" s="17">
        <v>0.91</v>
      </c>
      <c r="G27" s="19">
        <f t="shared" si="0"/>
        <v>7999999.9988999991</v>
      </c>
      <c r="H27" s="40">
        <f t="shared" si="1"/>
        <v>7999.9999988999989</v>
      </c>
      <c r="I27" s="41">
        <f t="shared" si="2"/>
        <v>7999.9999988999989</v>
      </c>
    </row>
    <row r="28" spans="1:12" ht="25.5" customHeight="1" x14ac:dyDescent="0.3">
      <c r="A28" s="38">
        <v>23</v>
      </c>
      <c r="B28" s="42" t="s">
        <v>12</v>
      </c>
      <c r="C28" s="39" t="s">
        <v>13</v>
      </c>
      <c r="D28" s="7">
        <v>8988764.0399999991</v>
      </c>
      <c r="E28" s="28">
        <v>8988.76</v>
      </c>
      <c r="F28" s="17">
        <v>0.89</v>
      </c>
      <c r="G28" s="19">
        <f t="shared" si="0"/>
        <v>7999999.9955999991</v>
      </c>
      <c r="H28" s="40">
        <f t="shared" si="1"/>
        <v>7999.9999955999992</v>
      </c>
      <c r="I28" s="41">
        <f t="shared" si="2"/>
        <v>7999.9999955999992</v>
      </c>
    </row>
    <row r="29" spans="1:12" ht="25.5" customHeight="1" x14ac:dyDescent="0.3">
      <c r="A29" s="38">
        <v>24</v>
      </c>
      <c r="B29" s="42" t="s">
        <v>0</v>
      </c>
      <c r="C29" s="39" t="s">
        <v>1</v>
      </c>
      <c r="D29" s="7">
        <v>9780219.7799999993</v>
      </c>
      <c r="E29" s="28">
        <v>9780.2199999999993</v>
      </c>
      <c r="F29" s="17">
        <v>0.91</v>
      </c>
      <c r="G29" s="19">
        <f t="shared" si="0"/>
        <v>8899999.9998000003</v>
      </c>
      <c r="H29" s="40">
        <f t="shared" si="1"/>
        <v>8899.9999998000003</v>
      </c>
      <c r="I29" s="41">
        <f t="shared" si="2"/>
        <v>8899.9999998000003</v>
      </c>
    </row>
    <row r="30" spans="1:12" ht="25.5" customHeight="1" x14ac:dyDescent="0.3">
      <c r="A30" s="38">
        <v>25</v>
      </c>
      <c r="B30" s="61" t="s">
        <v>17</v>
      </c>
      <c r="C30" s="39" t="s">
        <v>18</v>
      </c>
      <c r="D30" s="7">
        <v>7444444.4400000004</v>
      </c>
      <c r="E30" s="58">
        <v>17444.439999999999</v>
      </c>
      <c r="F30" s="17">
        <v>0.9</v>
      </c>
      <c r="G30" s="19">
        <f t="shared" si="0"/>
        <v>6699999.9960000003</v>
      </c>
      <c r="H30" s="40">
        <f t="shared" si="1"/>
        <v>6699.9999960000005</v>
      </c>
      <c r="I30" s="41">
        <f t="shared" si="2"/>
        <v>6699.9999960000005</v>
      </c>
    </row>
    <row r="31" spans="1:12" ht="25.5" customHeight="1" x14ac:dyDescent="0.3">
      <c r="A31" s="38">
        <v>26</v>
      </c>
      <c r="B31" s="62"/>
      <c r="C31" s="39" t="s">
        <v>19</v>
      </c>
      <c r="D31" s="7">
        <v>10000000</v>
      </c>
      <c r="E31" s="59"/>
      <c r="F31" s="17">
        <v>0.91</v>
      </c>
      <c r="G31" s="19">
        <f t="shared" si="0"/>
        <v>9100000</v>
      </c>
      <c r="H31" s="40">
        <f t="shared" si="1"/>
        <v>9100</v>
      </c>
      <c r="I31" s="41">
        <f t="shared" si="2"/>
        <v>9100</v>
      </c>
    </row>
    <row r="32" spans="1:12" ht="26.25" customHeight="1" x14ac:dyDescent="0.3">
      <c r="A32" s="15" t="s">
        <v>39</v>
      </c>
      <c r="B32" s="15"/>
      <c r="C32" s="15"/>
      <c r="D32" s="7"/>
      <c r="E32" s="7"/>
      <c r="F32" s="7"/>
      <c r="G32" s="20">
        <f>SUM(G6:G31)</f>
        <v>240289931.32479993</v>
      </c>
      <c r="H32" s="3">
        <f>SUM(H6:H31)</f>
        <v>240289.93132479998</v>
      </c>
      <c r="I32" s="26">
        <f t="shared" si="2"/>
        <v>240289.93132479992</v>
      </c>
    </row>
    <row r="33" spans="1:9" ht="26.25" customHeight="1" x14ac:dyDescent="0.3">
      <c r="A33" s="21"/>
      <c r="B33" s="21"/>
      <c r="C33" s="21"/>
      <c r="D33" s="22"/>
      <c r="E33" s="22"/>
      <c r="F33" s="22"/>
      <c r="G33" s="23"/>
      <c r="H33" s="24"/>
    </row>
    <row r="34" spans="1:9" ht="65.25" customHeight="1" x14ac:dyDescent="0.25">
      <c r="B34" s="29" t="s">
        <v>43</v>
      </c>
      <c r="C34" s="30"/>
      <c r="D34" s="31"/>
      <c r="E34" s="31"/>
      <c r="F34" s="31"/>
      <c r="G34" s="32"/>
      <c r="H34" s="33"/>
      <c r="I34" s="34"/>
    </row>
    <row r="35" spans="1:9" ht="65.25" customHeight="1" x14ac:dyDescent="0.25">
      <c r="B35" s="50" t="s">
        <v>48</v>
      </c>
      <c r="C35" s="51"/>
      <c r="D35" s="51"/>
      <c r="E35" s="51"/>
      <c r="F35" s="51"/>
      <c r="G35" s="51"/>
      <c r="H35" s="51"/>
      <c r="I35" s="51"/>
    </row>
    <row r="36" spans="1:9" ht="65.25" customHeight="1" x14ac:dyDescent="0.25">
      <c r="B36" s="25"/>
      <c r="C36" s="30"/>
      <c r="D36" s="31"/>
      <c r="E36" s="31"/>
      <c r="F36" s="31"/>
      <c r="G36" s="32"/>
      <c r="H36" s="33"/>
      <c r="I36" s="34"/>
    </row>
    <row r="37" spans="1:9" ht="96" customHeight="1" x14ac:dyDescent="0.25">
      <c r="B37" s="52" t="s">
        <v>49</v>
      </c>
      <c r="C37" s="53"/>
      <c r="D37" s="53"/>
      <c r="E37" s="53"/>
      <c r="F37" s="53"/>
      <c r="G37" s="53"/>
      <c r="H37" s="53"/>
      <c r="I37" s="53"/>
    </row>
    <row r="38" spans="1:9" ht="65.25" customHeight="1" x14ac:dyDescent="0.25">
      <c r="B38" s="56" t="s">
        <v>42</v>
      </c>
      <c r="C38" s="57"/>
      <c r="D38" s="57"/>
      <c r="E38" s="57"/>
      <c r="F38" s="57"/>
      <c r="G38" s="57"/>
      <c r="H38" s="33"/>
      <c r="I38" s="34"/>
    </row>
    <row r="39" spans="1:9" ht="65.25" customHeight="1" x14ac:dyDescent="0.3">
      <c r="D39" s="10"/>
      <c r="E39" s="10"/>
      <c r="F39" s="10"/>
      <c r="G39" s="11"/>
      <c r="H39" s="5"/>
    </row>
    <row r="40" spans="1:9" ht="65.25" customHeight="1" x14ac:dyDescent="0.3">
      <c r="D40" s="10"/>
      <c r="E40" s="10"/>
      <c r="F40" s="10"/>
      <c r="G40" s="11"/>
      <c r="H40" s="5"/>
    </row>
    <row r="41" spans="1:9" ht="65.25" customHeight="1" x14ac:dyDescent="0.3">
      <c r="D41" s="10"/>
      <c r="E41" s="10"/>
      <c r="F41" s="10"/>
      <c r="G41" s="11"/>
      <c r="H41" s="5"/>
    </row>
    <row r="42" spans="1:9" ht="65.25" customHeight="1" x14ac:dyDescent="0.3">
      <c r="D42" s="10"/>
      <c r="E42" s="10"/>
      <c r="F42" s="10"/>
      <c r="G42" s="11"/>
      <c r="H42" s="5"/>
    </row>
    <row r="43" spans="1:9" ht="65.25" customHeight="1" x14ac:dyDescent="0.3">
      <c r="D43" s="10"/>
      <c r="E43" s="10"/>
      <c r="F43" s="10"/>
      <c r="G43" s="11"/>
      <c r="H43" s="5"/>
    </row>
    <row r="44" spans="1:9" ht="65.25" customHeight="1" x14ac:dyDescent="0.3">
      <c r="D44" s="10"/>
      <c r="E44" s="10"/>
      <c r="F44" s="10"/>
      <c r="G44" s="11"/>
      <c r="H44" s="5"/>
    </row>
    <row r="45" spans="1:9" ht="65.25" customHeight="1" x14ac:dyDescent="0.3">
      <c r="D45" s="10"/>
      <c r="E45" s="10"/>
      <c r="F45" s="10"/>
      <c r="G45" s="11"/>
      <c r="H45" s="5"/>
    </row>
    <row r="46" spans="1:9" ht="65.25" customHeight="1" x14ac:dyDescent="0.3">
      <c r="D46" s="10"/>
      <c r="E46" s="10"/>
      <c r="F46" s="10"/>
      <c r="G46" s="11"/>
      <c r="H46" s="5"/>
    </row>
    <row r="47" spans="1:9" ht="65.25" customHeight="1" x14ac:dyDescent="0.3">
      <c r="D47" s="10"/>
      <c r="E47" s="10"/>
      <c r="F47" s="10"/>
      <c r="G47" s="11"/>
      <c r="H47" s="5"/>
    </row>
    <row r="48" spans="1:9" ht="65.25" customHeight="1" x14ac:dyDescent="0.3">
      <c r="D48" s="10"/>
      <c r="E48" s="10"/>
      <c r="F48" s="10"/>
      <c r="G48" s="11"/>
      <c r="H48" s="5"/>
    </row>
    <row r="49" spans="4:8" ht="65.25" customHeight="1" x14ac:dyDescent="0.3">
      <c r="D49" s="10"/>
      <c r="E49" s="10"/>
      <c r="F49" s="10"/>
      <c r="G49" s="11"/>
      <c r="H49" s="5"/>
    </row>
    <row r="50" spans="4:8" ht="65.25" customHeight="1" x14ac:dyDescent="0.3">
      <c r="D50" s="10"/>
      <c r="E50" s="10"/>
      <c r="F50" s="10"/>
      <c r="G50" s="11"/>
      <c r="H50" s="5"/>
    </row>
    <row r="51" spans="4:8" ht="65.25" customHeight="1" x14ac:dyDescent="0.3">
      <c r="D51" s="10"/>
      <c r="E51" s="10"/>
      <c r="F51" s="10"/>
      <c r="G51" s="11"/>
      <c r="H51" s="5"/>
    </row>
    <row r="52" spans="4:8" ht="65.25" customHeight="1" x14ac:dyDescent="0.3">
      <c r="D52" s="10"/>
      <c r="E52" s="10"/>
      <c r="F52" s="10"/>
      <c r="G52" s="11"/>
      <c r="H52" s="5"/>
    </row>
    <row r="53" spans="4:8" ht="65.25" customHeight="1" x14ac:dyDescent="0.3">
      <c r="D53" s="10"/>
      <c r="E53" s="10"/>
      <c r="F53" s="10"/>
      <c r="G53" s="11"/>
      <c r="H53" s="5"/>
    </row>
    <row r="54" spans="4:8" ht="65.25" customHeight="1" x14ac:dyDescent="0.3">
      <c r="D54" s="10"/>
      <c r="E54" s="10"/>
      <c r="F54" s="10"/>
      <c r="G54" s="11"/>
      <c r="H54" s="5"/>
    </row>
    <row r="55" spans="4:8" ht="65.25" customHeight="1" x14ac:dyDescent="0.3">
      <c r="D55" s="10"/>
      <c r="E55" s="10"/>
      <c r="F55" s="10"/>
      <c r="G55" s="11"/>
      <c r="H55" s="5"/>
    </row>
    <row r="56" spans="4:8" ht="65.25" customHeight="1" x14ac:dyDescent="0.3">
      <c r="D56" s="10"/>
      <c r="E56" s="10"/>
      <c r="F56" s="10"/>
      <c r="G56" s="11"/>
      <c r="H56" s="5"/>
    </row>
    <row r="57" spans="4:8" ht="65.25" customHeight="1" x14ac:dyDescent="0.3">
      <c r="D57" s="10"/>
      <c r="E57" s="10"/>
      <c r="F57" s="10"/>
      <c r="G57" s="11"/>
      <c r="H57" s="5"/>
    </row>
    <row r="58" spans="4:8" ht="65.25" customHeight="1" x14ac:dyDescent="0.3">
      <c r="D58" s="10"/>
      <c r="E58" s="10"/>
      <c r="F58" s="10"/>
      <c r="G58" s="11"/>
      <c r="H58" s="5"/>
    </row>
    <row r="59" spans="4:8" ht="65.25" customHeight="1" x14ac:dyDescent="0.3">
      <c r="D59" s="10"/>
      <c r="E59" s="10"/>
      <c r="F59" s="10"/>
      <c r="G59" s="11"/>
      <c r="H59" s="5"/>
    </row>
    <row r="60" spans="4:8" ht="65.25" customHeight="1" x14ac:dyDescent="0.3">
      <c r="D60" s="10"/>
      <c r="E60" s="10"/>
      <c r="F60" s="10"/>
      <c r="G60" s="11"/>
      <c r="H60" s="5"/>
    </row>
    <row r="61" spans="4:8" ht="65.25" customHeight="1" x14ac:dyDescent="0.3"/>
    <row r="62" spans="4:8" ht="65.25" customHeight="1" x14ac:dyDescent="0.3"/>
    <row r="63" spans="4:8" ht="65.25" customHeight="1" x14ac:dyDescent="0.3"/>
    <row r="64" spans="4:8" ht="65.25" customHeight="1" x14ac:dyDescent="0.3"/>
    <row r="65" ht="65.25" customHeight="1" x14ac:dyDescent="0.3"/>
    <row r="66" ht="65.25" customHeight="1" x14ac:dyDescent="0.3"/>
    <row r="67" ht="65.25" customHeight="1" x14ac:dyDescent="0.3"/>
    <row r="68" ht="65.25" customHeight="1" x14ac:dyDescent="0.3"/>
  </sheetData>
  <mergeCells count="20">
    <mergeCell ref="B38:G38"/>
    <mergeCell ref="E9:E10"/>
    <mergeCell ref="E11:E12"/>
    <mergeCell ref="E13:E15"/>
    <mergeCell ref="E17:E18"/>
    <mergeCell ref="B9:B10"/>
    <mergeCell ref="B11:B12"/>
    <mergeCell ref="B13:B15"/>
    <mergeCell ref="B17:B18"/>
    <mergeCell ref="B19:B20"/>
    <mergeCell ref="E19:E20"/>
    <mergeCell ref="B23:B26"/>
    <mergeCell ref="E23:E26"/>
    <mergeCell ref="B30:B31"/>
    <mergeCell ref="E30:E31"/>
    <mergeCell ref="I17:I18"/>
    <mergeCell ref="I25:I26"/>
    <mergeCell ref="B35:I35"/>
    <mergeCell ref="B37:I37"/>
    <mergeCell ref="A3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Михайловна Ковтун</dc:creator>
  <cp:lastModifiedBy>Старостина Рузанна Левоновна</cp:lastModifiedBy>
  <cp:lastPrinted>2023-08-24T06:54:08Z</cp:lastPrinted>
  <dcterms:created xsi:type="dcterms:W3CDTF">2023-06-16T08:48:41Z</dcterms:created>
  <dcterms:modified xsi:type="dcterms:W3CDTF">2023-08-24T10:28:44Z</dcterms:modified>
</cp:coreProperties>
</file>