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65" windowWidth="19320" windowHeight="11505"/>
  </bookViews>
  <sheets>
    <sheet name="2019-2022, 2023, 2024" sheetId="19" r:id="rId1"/>
  </sheets>
  <calcPr calcId="145621"/>
</workbook>
</file>

<file path=xl/calcChain.xml><?xml version="1.0" encoding="utf-8"?>
<calcChain xmlns="http://schemas.openxmlformats.org/spreadsheetml/2006/main">
  <c r="X22" i="19" l="1"/>
  <c r="X21" i="19"/>
  <c r="X20" i="19"/>
  <c r="X19" i="19"/>
  <c r="X18" i="19"/>
  <c r="X17" i="19"/>
  <c r="X16" i="19"/>
  <c r="X15" i="19"/>
  <c r="X14" i="19"/>
  <c r="X13" i="19"/>
  <c r="X12" i="19"/>
  <c r="X11" i="19"/>
  <c r="X10" i="19"/>
  <c r="W9" i="19"/>
  <c r="W7" i="19" s="1"/>
  <c r="V9" i="19"/>
  <c r="V7" i="19" s="1"/>
  <c r="V25" i="19" s="1"/>
  <c r="V8" i="19"/>
  <c r="U22" i="19"/>
  <c r="R22" i="19"/>
  <c r="O22" i="19"/>
  <c r="U21" i="19"/>
  <c r="R21" i="19"/>
  <c r="O21" i="19"/>
  <c r="L21" i="19"/>
  <c r="I21" i="19"/>
  <c r="F21" i="19"/>
  <c r="U20" i="19"/>
  <c r="R20" i="19"/>
  <c r="O20" i="19"/>
  <c r="L20" i="19"/>
  <c r="I20" i="19"/>
  <c r="F20" i="19"/>
  <c r="U19" i="19"/>
  <c r="R19" i="19"/>
  <c r="O19" i="19"/>
  <c r="L19" i="19"/>
  <c r="I19" i="19"/>
  <c r="F19" i="19"/>
  <c r="U18" i="19"/>
  <c r="R18" i="19"/>
  <c r="O18" i="19"/>
  <c r="L18" i="19"/>
  <c r="I18" i="19"/>
  <c r="F18" i="19"/>
  <c r="U17" i="19"/>
  <c r="R17" i="19"/>
  <c r="O17" i="19"/>
  <c r="L17" i="19"/>
  <c r="I17" i="19"/>
  <c r="F17" i="19"/>
  <c r="U16" i="19"/>
  <c r="R16" i="19"/>
  <c r="O16" i="19"/>
  <c r="L16" i="19"/>
  <c r="I16" i="19"/>
  <c r="F16" i="19"/>
  <c r="U15" i="19"/>
  <c r="R15" i="19"/>
  <c r="O15" i="19"/>
  <c r="L15" i="19"/>
  <c r="F15" i="19"/>
  <c r="U14" i="19"/>
  <c r="R14" i="19"/>
  <c r="O14" i="19"/>
  <c r="L14" i="19"/>
  <c r="I14" i="19"/>
  <c r="F14" i="19"/>
  <c r="U13" i="19"/>
  <c r="R13" i="19"/>
  <c r="O13" i="19"/>
  <c r="L13" i="19"/>
  <c r="I13" i="19"/>
  <c r="F13" i="19"/>
  <c r="U12" i="19"/>
  <c r="R12" i="19"/>
  <c r="O12" i="19"/>
  <c r="L12" i="19"/>
  <c r="I12" i="19"/>
  <c r="F12" i="19"/>
  <c r="U11" i="19"/>
  <c r="R11" i="19"/>
  <c r="O11" i="19"/>
  <c r="L11" i="19"/>
  <c r="I11" i="19"/>
  <c r="F11" i="19"/>
  <c r="U10" i="19"/>
  <c r="R10" i="19"/>
  <c r="O10" i="19"/>
  <c r="L10" i="19"/>
  <c r="I10" i="19"/>
  <c r="F10" i="19"/>
  <c r="T9" i="19"/>
  <c r="T7" i="19" s="1"/>
  <c r="S9" i="19"/>
  <c r="Q9" i="19"/>
  <c r="Q7" i="19" s="1"/>
  <c r="P9" i="19"/>
  <c r="P7" i="19" s="1"/>
  <c r="P25" i="19" s="1"/>
  <c r="N9" i="19"/>
  <c r="N7" i="19" s="1"/>
  <c r="M9" i="19"/>
  <c r="M7" i="19" s="1"/>
  <c r="M25" i="19" s="1"/>
  <c r="K9" i="19"/>
  <c r="K7" i="19" s="1"/>
  <c r="J9" i="19"/>
  <c r="H9" i="19"/>
  <c r="H7" i="19" s="1"/>
  <c r="G9" i="19"/>
  <c r="E9" i="19"/>
  <c r="E7" i="19" s="1"/>
  <c r="D9" i="19"/>
  <c r="S8" i="19"/>
  <c r="J8" i="19"/>
  <c r="G8" i="19"/>
  <c r="D8" i="19"/>
  <c r="D7" i="19" l="1"/>
  <c r="D25" i="19" s="1"/>
  <c r="I9" i="19"/>
  <c r="I7" i="19" s="1"/>
  <c r="O9" i="19"/>
  <c r="O7" i="19" s="1"/>
  <c r="L9" i="19"/>
  <c r="L7" i="19" s="1"/>
  <c r="F9" i="19"/>
  <c r="F7" i="19" s="1"/>
  <c r="G7" i="19"/>
  <c r="G25" i="19" s="1"/>
  <c r="S7" i="19"/>
  <c r="S25" i="19" s="1"/>
  <c r="J7" i="19"/>
  <c r="J25" i="19" s="1"/>
  <c r="U9" i="19"/>
  <c r="U7" i="19" s="1"/>
  <c r="R9" i="19"/>
  <c r="R7" i="19" s="1"/>
  <c r="X9" i="19"/>
  <c r="X7" i="19" s="1"/>
</calcChain>
</file>

<file path=xl/sharedStrings.xml><?xml version="1.0" encoding="utf-8"?>
<sst xmlns="http://schemas.openxmlformats.org/spreadsheetml/2006/main" count="74" uniqueCount="50">
  <si>
    <t xml:space="preserve">Информация о реализации в Ленинградской области Указа Президента Российской Федерации
от 07.05.2018 № 204 "О национальных целях и стратегических задачах развития
Российской Федерации на период до 2024 года" 
</t>
  </si>
  <si>
    <t>тыс. руб.</t>
  </si>
  <si>
    <t>№ п/п</t>
  </si>
  <si>
    <t>Национальный проект</t>
  </si>
  <si>
    <t>Итого</t>
  </si>
  <si>
    <t>Демография</t>
  </si>
  <si>
    <t>Здравоохранение</t>
  </si>
  <si>
    <t>Образование</t>
  </si>
  <si>
    <t>Жилье и городская среда</t>
  </si>
  <si>
    <t xml:space="preserve">Экология </t>
  </si>
  <si>
    <t>Цифровая экономика</t>
  </si>
  <si>
    <t>Культура</t>
  </si>
  <si>
    <t xml:space="preserve">Малое и среднее предпринимательство и поддержка индивидуальной предпринимательской инициативы </t>
  </si>
  <si>
    <t>Международная кооперация и экспорт</t>
  </si>
  <si>
    <t>Всего</t>
  </si>
  <si>
    <t>Зарезервированные средства</t>
  </si>
  <si>
    <t>Буква проекта</t>
  </si>
  <si>
    <t>A</t>
  </si>
  <si>
    <t>D</t>
  </si>
  <si>
    <t>E</t>
  </si>
  <si>
    <t>F</t>
  </si>
  <si>
    <t>G</t>
  </si>
  <si>
    <t>I</t>
  </si>
  <si>
    <t>L</t>
  </si>
  <si>
    <t>N</t>
  </si>
  <si>
    <t>P</t>
  </si>
  <si>
    <t>R</t>
  </si>
  <si>
    <t>S</t>
  </si>
  <si>
    <t>T</t>
  </si>
  <si>
    <t>федеральный бюджет</t>
  </si>
  <si>
    <t>Итого по национальным проектам</t>
  </si>
  <si>
    <t>областной бюджет, корпорация</t>
  </si>
  <si>
    <t>всего расходов</t>
  </si>
  <si>
    <t>% в общем объеме расходов</t>
  </si>
  <si>
    <t>областной бюджет, корпорация ЖКХ</t>
  </si>
  <si>
    <t>2020 год (факт)</t>
  </si>
  <si>
    <t xml:space="preserve">Безопасные качественные дороги
</t>
  </si>
  <si>
    <t>Производительность труда</t>
  </si>
  <si>
    <t xml:space="preserve">Наука и университеты
</t>
  </si>
  <si>
    <t>2019 год (факт)</t>
  </si>
  <si>
    <t>2021 год (факт)</t>
  </si>
  <si>
    <t>J</t>
  </si>
  <si>
    <t>Туризм и индустрия гостеприимства</t>
  </si>
  <si>
    <t>2024 год  (проект)</t>
  </si>
  <si>
    <t>2025 год  (проект)</t>
  </si>
  <si>
    <t>-</t>
  </si>
  <si>
    <t>2022 год (факт)</t>
  </si>
  <si>
    <t>Приложение 6 к пояснительной записке 2024 года</t>
  </si>
  <si>
    <t>областной бюджет, Фонд разваития территорий</t>
  </si>
  <si>
    <t>2023 год  (уточненный план на 01.08.2023)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</si>
</sst>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164" fontId="1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center" vertical="top"/>
    </xf>
    <xf numFmtId="164" fontId="1" fillId="0" borderId="0" xfId="0" applyNumberFormat="1" applyFont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164" fontId="4" fillId="0" borderId="0" xfId="0" applyNumberFormat="1" applyFont="1" applyAlignment="1">
      <alignment vertical="top"/>
    </xf>
    <xf numFmtId="164" fontId="4" fillId="0" borderId="0" xfId="0" applyNumberFormat="1" applyFont="1" applyAlignment="1">
      <alignment horizontal="center" vertical="top"/>
    </xf>
    <xf numFmtId="164" fontId="2" fillId="0" borderId="0" xfId="0" applyNumberFormat="1" applyFont="1" applyAlignment="1">
      <alignment horizontal="center" vertical="top"/>
    </xf>
    <xf numFmtId="164" fontId="5" fillId="0" borderId="0" xfId="0" applyNumberFormat="1" applyFont="1" applyAlignment="1">
      <alignment horizontal="center" vertical="top"/>
    </xf>
    <xf numFmtId="164" fontId="3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4" fontId="2" fillId="0" borderId="0" xfId="0" applyNumberFormat="1" applyFont="1" applyAlignment="1">
      <alignment horizontal="center" vertical="top"/>
    </xf>
    <xf numFmtId="165" fontId="1" fillId="0" borderId="0" xfId="0" applyNumberFormat="1" applyFont="1" applyAlignment="1">
      <alignment horizontal="center" vertical="top"/>
    </xf>
    <xf numFmtId="4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164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164" fontId="1" fillId="0" borderId="1" xfId="0" applyNumberFormat="1" applyFont="1" applyFill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9"/>
  <sheetViews>
    <sheetView tabSelected="1" topLeftCell="E1" zoomScaleNormal="100" zoomScaleSheetLayoutView="120" workbookViewId="0">
      <selection activeCell="T9" sqref="T9"/>
    </sheetView>
  </sheetViews>
  <sheetFormatPr defaultColWidth="9.140625" defaultRowHeight="15.75" x14ac:dyDescent="0.25"/>
  <cols>
    <col min="1" max="1" width="4.5703125" style="11" customWidth="1"/>
    <col min="2" max="2" width="39.42578125" style="11" customWidth="1"/>
    <col min="3" max="3" width="5.85546875" style="3" customWidth="1"/>
    <col min="4" max="4" width="16.140625" style="3" customWidth="1"/>
    <col min="5" max="5" width="15" style="3" customWidth="1"/>
    <col min="6" max="6" width="16.28515625" style="3" customWidth="1"/>
    <col min="7" max="21" width="14.28515625" style="2" customWidth="1"/>
    <col min="22" max="24" width="14.28515625" style="2" hidden="1" customWidth="1"/>
    <col min="25" max="25" width="9.140625" style="2" customWidth="1"/>
    <col min="26" max="16384" width="9.140625" style="20"/>
  </cols>
  <sheetData>
    <row r="1" spans="1:25" x14ac:dyDescent="0.25">
      <c r="U1" s="44" t="s">
        <v>47</v>
      </c>
    </row>
    <row r="2" spans="1:25" s="11" customFormat="1" ht="49.5" customHeight="1" x14ac:dyDescent="0.25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38"/>
      <c r="W2" s="38"/>
      <c r="X2" s="38"/>
      <c r="Y2" s="3"/>
    </row>
    <row r="3" spans="1:25" s="11" customFormat="1" ht="15.75" customHeight="1" x14ac:dyDescent="0.2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37"/>
      <c r="T3" s="37"/>
      <c r="U3" s="37"/>
      <c r="V3" s="37"/>
      <c r="W3" s="37"/>
      <c r="X3" s="37"/>
      <c r="Y3" s="3"/>
    </row>
    <row r="4" spans="1:25" ht="15.75" customHeight="1" x14ac:dyDescent="0.25">
      <c r="A4" s="36" t="s">
        <v>1</v>
      </c>
    </row>
    <row r="5" spans="1:25" s="11" customFormat="1" ht="15.75" customHeight="1" x14ac:dyDescent="0.25">
      <c r="A5" s="50" t="s">
        <v>2</v>
      </c>
      <c r="B5" s="50" t="s">
        <v>3</v>
      </c>
      <c r="C5" s="51" t="s">
        <v>16</v>
      </c>
      <c r="D5" s="46" t="s">
        <v>39</v>
      </c>
      <c r="E5" s="47"/>
      <c r="F5" s="48"/>
      <c r="G5" s="46" t="s">
        <v>35</v>
      </c>
      <c r="H5" s="47"/>
      <c r="I5" s="48"/>
      <c r="J5" s="46" t="s">
        <v>40</v>
      </c>
      <c r="K5" s="47"/>
      <c r="L5" s="48"/>
      <c r="M5" s="46" t="s">
        <v>46</v>
      </c>
      <c r="N5" s="47"/>
      <c r="O5" s="48"/>
      <c r="P5" s="46" t="s">
        <v>49</v>
      </c>
      <c r="Q5" s="47"/>
      <c r="R5" s="48"/>
      <c r="S5" s="46" t="s">
        <v>43</v>
      </c>
      <c r="T5" s="47"/>
      <c r="U5" s="48"/>
      <c r="V5" s="46" t="s">
        <v>44</v>
      </c>
      <c r="W5" s="47"/>
      <c r="X5" s="48"/>
      <c r="Y5" s="3"/>
    </row>
    <row r="6" spans="1:25" s="11" customFormat="1" ht="83.25" customHeight="1" x14ac:dyDescent="0.25">
      <c r="A6" s="50"/>
      <c r="B6" s="50"/>
      <c r="C6" s="52"/>
      <c r="D6" s="4" t="s">
        <v>4</v>
      </c>
      <c r="E6" s="4" t="s">
        <v>29</v>
      </c>
      <c r="F6" s="4" t="s">
        <v>31</v>
      </c>
      <c r="G6" s="4" t="s">
        <v>4</v>
      </c>
      <c r="H6" s="4" t="s">
        <v>29</v>
      </c>
      <c r="I6" s="4" t="s">
        <v>34</v>
      </c>
      <c r="J6" s="4" t="s">
        <v>4</v>
      </c>
      <c r="K6" s="4" t="s">
        <v>29</v>
      </c>
      <c r="L6" s="4" t="s">
        <v>34</v>
      </c>
      <c r="M6" s="4" t="s">
        <v>4</v>
      </c>
      <c r="N6" s="4" t="s">
        <v>29</v>
      </c>
      <c r="O6" s="4" t="s">
        <v>34</v>
      </c>
      <c r="P6" s="4" t="s">
        <v>4</v>
      </c>
      <c r="Q6" s="4" t="s">
        <v>29</v>
      </c>
      <c r="R6" s="4" t="s">
        <v>48</v>
      </c>
      <c r="S6" s="4" t="s">
        <v>4</v>
      </c>
      <c r="T6" s="4" t="s">
        <v>29</v>
      </c>
      <c r="U6" s="4" t="s">
        <v>48</v>
      </c>
      <c r="V6" s="4" t="s">
        <v>4</v>
      </c>
      <c r="W6" s="4" t="s">
        <v>29</v>
      </c>
      <c r="X6" s="4" t="s">
        <v>34</v>
      </c>
      <c r="Y6" s="3"/>
    </row>
    <row r="7" spans="1:25" s="13" customFormat="1" ht="15.75" customHeight="1" x14ac:dyDescent="0.25">
      <c r="A7" s="40"/>
      <c r="B7" s="12" t="s">
        <v>14</v>
      </c>
      <c r="C7" s="40"/>
      <c r="D7" s="25">
        <f>D8+D9</f>
        <v>9963294</v>
      </c>
      <c r="E7" s="25">
        <f t="shared" ref="E7:F7" si="0">E8+E9</f>
        <v>4362041.5999999996</v>
      </c>
      <c r="F7" s="25">
        <f t="shared" si="0"/>
        <v>5601252.4000000004</v>
      </c>
      <c r="G7" s="5">
        <f>G8+G9</f>
        <v>14551780.199999999</v>
      </c>
      <c r="H7" s="5">
        <f t="shared" ref="H7:I7" si="1">H8+H9</f>
        <v>5541606.7000000002</v>
      </c>
      <c r="I7" s="5">
        <f t="shared" si="1"/>
        <v>6940441.1000000006</v>
      </c>
      <c r="J7" s="5">
        <f>J8+J9</f>
        <v>15945119.000000002</v>
      </c>
      <c r="K7" s="5">
        <f t="shared" ref="K7:U7" si="2">K8+K9</f>
        <v>6028992.9000000004</v>
      </c>
      <c r="L7" s="5">
        <f t="shared" si="2"/>
        <v>9916126.1000000015</v>
      </c>
      <c r="M7" s="5">
        <f t="shared" si="2"/>
        <v>22590007.599999994</v>
      </c>
      <c r="N7" s="5">
        <f t="shared" si="2"/>
        <v>9918072.3999999985</v>
      </c>
      <c r="O7" s="5">
        <f t="shared" si="2"/>
        <v>12694401.6</v>
      </c>
      <c r="P7" s="5">
        <f t="shared" si="2"/>
        <v>17869179.899999999</v>
      </c>
      <c r="Q7" s="5">
        <f t="shared" si="2"/>
        <v>7858859.3999999994</v>
      </c>
      <c r="R7" s="5">
        <f t="shared" si="2"/>
        <v>10706602.699999999</v>
      </c>
      <c r="S7" s="5">
        <f t="shared" si="2"/>
        <v>18171513.299999993</v>
      </c>
      <c r="T7" s="5">
        <f t="shared" si="2"/>
        <v>6969724.7000000002</v>
      </c>
      <c r="U7" s="5">
        <f t="shared" si="2"/>
        <v>11201788.6</v>
      </c>
      <c r="V7" s="5">
        <f t="shared" ref="V7:X7" si="3">V8+V9</f>
        <v>3279218.7</v>
      </c>
      <c r="W7" s="5">
        <f t="shared" si="3"/>
        <v>0</v>
      </c>
      <c r="X7" s="5">
        <f t="shared" si="3"/>
        <v>3279218.7</v>
      </c>
      <c r="Y7" s="39"/>
    </row>
    <row r="8" spans="1:25" s="11" customFormat="1" ht="15.75" customHeight="1" x14ac:dyDescent="0.25">
      <c r="A8" s="9"/>
      <c r="B8" s="10" t="s">
        <v>15</v>
      </c>
      <c r="C8" s="9"/>
      <c r="D8" s="26">
        <f>F8</f>
        <v>0</v>
      </c>
      <c r="E8" s="26"/>
      <c r="F8" s="26">
        <v>0</v>
      </c>
      <c r="G8" s="1">
        <f>I8</f>
        <v>4654.2</v>
      </c>
      <c r="H8" s="1"/>
      <c r="I8" s="1">
        <v>4654.2</v>
      </c>
      <c r="J8" s="1">
        <f>L8</f>
        <v>0</v>
      </c>
      <c r="K8" s="1"/>
      <c r="L8" s="1">
        <v>0</v>
      </c>
      <c r="M8" s="1">
        <v>0</v>
      </c>
      <c r="N8" s="1"/>
      <c r="O8" s="1">
        <v>22466.400000000001</v>
      </c>
      <c r="P8" s="45">
        <v>10210.700000000001</v>
      </c>
      <c r="Q8" s="1"/>
      <c r="R8" s="1">
        <v>706492.9</v>
      </c>
      <c r="S8" s="1">
        <f>U8</f>
        <v>360000</v>
      </c>
      <c r="T8" s="1"/>
      <c r="U8" s="1">
        <v>360000</v>
      </c>
      <c r="V8" s="1">
        <f>X8</f>
        <v>0</v>
      </c>
      <c r="W8" s="1"/>
      <c r="X8" s="1">
        <v>0</v>
      </c>
      <c r="Y8" s="3"/>
    </row>
    <row r="9" spans="1:25" s="11" customFormat="1" ht="15.75" customHeight="1" x14ac:dyDescent="0.25">
      <c r="A9" s="14"/>
      <c r="B9" s="15" t="s">
        <v>30</v>
      </c>
      <c r="C9" s="40"/>
      <c r="D9" s="27">
        <f>SUM(D10:D22)</f>
        <v>9963294</v>
      </c>
      <c r="E9" s="28">
        <f t="shared" ref="E9:F9" si="4">SUM(E10:E22)</f>
        <v>4362041.5999999996</v>
      </c>
      <c r="F9" s="28">
        <f t="shared" si="4"/>
        <v>5601252.4000000004</v>
      </c>
      <c r="G9" s="16">
        <f>SUM(G10:G22)</f>
        <v>14547126</v>
      </c>
      <c r="H9" s="6">
        <f t="shared" ref="H9:I9" si="5">SUM(H10:H22)</f>
        <v>5541606.7000000002</v>
      </c>
      <c r="I9" s="6">
        <f t="shared" si="5"/>
        <v>6935786.9000000004</v>
      </c>
      <c r="J9" s="16">
        <f>SUM(J10:J22)</f>
        <v>15945119.000000002</v>
      </c>
      <c r="K9" s="6">
        <f t="shared" ref="K9:U9" si="6">SUM(K10:K22)</f>
        <v>6028992.9000000004</v>
      </c>
      <c r="L9" s="6">
        <f t="shared" si="6"/>
        <v>9916126.1000000015</v>
      </c>
      <c r="M9" s="16">
        <f>SUM(M10:M22)</f>
        <v>22590007.599999994</v>
      </c>
      <c r="N9" s="6">
        <f>SUM(N10:N22)</f>
        <v>9918072.3999999985</v>
      </c>
      <c r="O9" s="6">
        <f t="shared" si="6"/>
        <v>12671935.199999999</v>
      </c>
      <c r="P9" s="16">
        <f t="shared" si="6"/>
        <v>17858969.199999999</v>
      </c>
      <c r="Q9" s="6">
        <f t="shared" si="6"/>
        <v>7858859.3999999994</v>
      </c>
      <c r="R9" s="6">
        <f t="shared" si="6"/>
        <v>10000109.799999999</v>
      </c>
      <c r="S9" s="16">
        <f t="shared" si="6"/>
        <v>17811513.299999993</v>
      </c>
      <c r="T9" s="6">
        <f>SUM(T10:T22)</f>
        <v>6969724.7000000002</v>
      </c>
      <c r="U9" s="6">
        <f t="shared" si="6"/>
        <v>10841788.6</v>
      </c>
      <c r="V9" s="16">
        <f t="shared" ref="V9:X9" si="7">SUM(V10:V22)</f>
        <v>3279218.7</v>
      </c>
      <c r="W9" s="6">
        <f t="shared" si="7"/>
        <v>0</v>
      </c>
      <c r="X9" s="6">
        <f t="shared" si="7"/>
        <v>3279218.7</v>
      </c>
      <c r="Y9" s="3"/>
    </row>
    <row r="10" spans="1:25" s="11" customFormat="1" ht="15.75" customHeight="1" x14ac:dyDescent="0.25">
      <c r="A10" s="17">
        <v>1</v>
      </c>
      <c r="B10" s="18" t="s">
        <v>5</v>
      </c>
      <c r="C10" s="9" t="s">
        <v>25</v>
      </c>
      <c r="D10" s="26">
        <v>2376328.3000000003</v>
      </c>
      <c r="E10" s="29">
        <v>1092616.3999999997</v>
      </c>
      <c r="F10" s="29">
        <f>D10-E10</f>
        <v>1283711.9000000006</v>
      </c>
      <c r="G10" s="19">
        <v>3817522.4</v>
      </c>
      <c r="H10" s="7">
        <v>1910712.1</v>
      </c>
      <c r="I10" s="7">
        <f t="shared" ref="I10:I21" si="8">G10-H10</f>
        <v>1906810.2999999998</v>
      </c>
      <c r="J10" s="19">
        <v>3827505</v>
      </c>
      <c r="K10" s="7">
        <v>2054240.8</v>
      </c>
      <c r="L10" s="7">
        <f t="shared" ref="L10:L21" si="9">J10-K10</f>
        <v>1773264.2</v>
      </c>
      <c r="M10" s="7">
        <v>4839965.4000000004</v>
      </c>
      <c r="N10" s="7">
        <v>2453682</v>
      </c>
      <c r="O10" s="7">
        <f>M10-N10</f>
        <v>2386283.4000000004</v>
      </c>
      <c r="P10" s="45">
        <v>2784649.2</v>
      </c>
      <c r="Q10" s="45">
        <v>866608.3</v>
      </c>
      <c r="R10" s="7">
        <f>P10-Q10</f>
        <v>1918040.9000000001</v>
      </c>
      <c r="S10" s="45">
        <v>2030352.4</v>
      </c>
      <c r="T10" s="45">
        <v>582519.6</v>
      </c>
      <c r="U10" s="7">
        <f>S10-T10</f>
        <v>1447832.7999999998</v>
      </c>
      <c r="V10" s="7">
        <v>2075840.3</v>
      </c>
      <c r="W10" s="7">
        <v>0</v>
      </c>
      <c r="X10" s="7">
        <f>V10-W10</f>
        <v>2075840.3</v>
      </c>
      <c r="Y10" s="3"/>
    </row>
    <row r="11" spans="1:25" s="11" customFormat="1" ht="15.75" customHeight="1" x14ac:dyDescent="0.25">
      <c r="A11" s="17">
        <v>2</v>
      </c>
      <c r="B11" s="18" t="s">
        <v>6</v>
      </c>
      <c r="C11" s="9" t="s">
        <v>24</v>
      </c>
      <c r="D11" s="26">
        <v>1205488.2000000002</v>
      </c>
      <c r="E11" s="29">
        <v>721322.5</v>
      </c>
      <c r="F11" s="29">
        <f t="shared" ref="F11:F19" si="10">D11-E11</f>
        <v>484165.70000000019</v>
      </c>
      <c r="G11" s="19">
        <v>1413216.1</v>
      </c>
      <c r="H11" s="7">
        <v>845594.9</v>
      </c>
      <c r="I11" s="7">
        <f t="shared" si="8"/>
        <v>567621.20000000007</v>
      </c>
      <c r="J11" s="19">
        <v>686614.3</v>
      </c>
      <c r="K11" s="7">
        <v>390737.8</v>
      </c>
      <c r="L11" s="7">
        <f t="shared" si="9"/>
        <v>295876.50000000006</v>
      </c>
      <c r="M11" s="7">
        <v>1863189.8</v>
      </c>
      <c r="N11" s="7">
        <v>1203517</v>
      </c>
      <c r="O11" s="7">
        <f t="shared" ref="O11:O22" si="11">M11-N11</f>
        <v>659672.80000000005</v>
      </c>
      <c r="P11" s="45">
        <v>1680678.6</v>
      </c>
      <c r="Q11" s="45">
        <v>947602.4</v>
      </c>
      <c r="R11" s="7">
        <f t="shared" ref="R11:R22" si="12">P11-Q11</f>
        <v>733076.20000000007</v>
      </c>
      <c r="S11" s="45">
        <v>2093215.3</v>
      </c>
      <c r="T11" s="45">
        <v>1005346</v>
      </c>
      <c r="U11" s="7">
        <f t="shared" ref="U11:U21" si="13">S11-T11</f>
        <v>1087869.3</v>
      </c>
      <c r="V11" s="7">
        <v>593618.9</v>
      </c>
      <c r="W11" s="7">
        <v>0</v>
      </c>
      <c r="X11" s="7">
        <f t="shared" ref="X11:X22" si="14">V11-W11</f>
        <v>593618.9</v>
      </c>
      <c r="Y11" s="3"/>
    </row>
    <row r="12" spans="1:25" s="11" customFormat="1" ht="15.75" customHeight="1" x14ac:dyDescent="0.25">
      <c r="A12" s="17">
        <v>3</v>
      </c>
      <c r="B12" s="18" t="s">
        <v>7</v>
      </c>
      <c r="C12" s="9" t="s">
        <v>19</v>
      </c>
      <c r="D12" s="26">
        <v>413077.5</v>
      </c>
      <c r="E12" s="29">
        <v>228982.49999999997</v>
      </c>
      <c r="F12" s="29">
        <f t="shared" si="10"/>
        <v>184095.00000000003</v>
      </c>
      <c r="G12" s="19">
        <v>265234.7</v>
      </c>
      <c r="H12" s="7">
        <v>161367.29999999999</v>
      </c>
      <c r="I12" s="7">
        <f t="shared" si="8"/>
        <v>103867.40000000002</v>
      </c>
      <c r="J12" s="19">
        <v>358945.3</v>
      </c>
      <c r="K12" s="7">
        <v>223322.6</v>
      </c>
      <c r="L12" s="7">
        <f t="shared" si="9"/>
        <v>135622.69999999998</v>
      </c>
      <c r="M12" s="7">
        <v>247076.8</v>
      </c>
      <c r="N12" s="7">
        <v>129723.5</v>
      </c>
      <c r="O12" s="7">
        <f t="shared" si="11"/>
        <v>117353.29999999999</v>
      </c>
      <c r="P12" s="45">
        <v>1319868.6000000001</v>
      </c>
      <c r="Q12" s="45">
        <v>734088.2</v>
      </c>
      <c r="R12" s="7">
        <f t="shared" si="12"/>
        <v>585780.40000000014</v>
      </c>
      <c r="S12" s="45">
        <v>1980896</v>
      </c>
      <c r="T12" s="45">
        <v>914038.2</v>
      </c>
      <c r="U12" s="7">
        <f t="shared" si="13"/>
        <v>1066857.8</v>
      </c>
      <c r="V12" s="7">
        <v>393222.5</v>
      </c>
      <c r="W12" s="7">
        <v>0</v>
      </c>
      <c r="X12" s="7">
        <f t="shared" si="14"/>
        <v>393222.5</v>
      </c>
      <c r="Y12" s="3"/>
    </row>
    <row r="13" spans="1:25" s="11" customFormat="1" ht="15.75" customHeight="1" x14ac:dyDescent="0.25">
      <c r="A13" s="17">
        <v>4</v>
      </c>
      <c r="B13" s="18" t="s">
        <v>8</v>
      </c>
      <c r="C13" s="9" t="s">
        <v>20</v>
      </c>
      <c r="D13" s="26">
        <v>3309748.9000000004</v>
      </c>
      <c r="E13" s="29">
        <v>1463410</v>
      </c>
      <c r="F13" s="29">
        <f t="shared" si="10"/>
        <v>1846338.9000000004</v>
      </c>
      <c r="G13" s="19">
        <v>5138492.4000000004</v>
      </c>
      <c r="H13" s="7">
        <v>1914760.1</v>
      </c>
      <c r="I13" s="7">
        <f t="shared" si="8"/>
        <v>3223732.3000000003</v>
      </c>
      <c r="J13" s="19">
        <v>6824339.2000000002</v>
      </c>
      <c r="K13" s="7">
        <v>2399118</v>
      </c>
      <c r="L13" s="7">
        <f t="shared" si="9"/>
        <v>4425221.2</v>
      </c>
      <c r="M13" s="7">
        <v>8471858.0999999996</v>
      </c>
      <c r="N13" s="7">
        <v>2546199.9</v>
      </c>
      <c r="O13" s="7">
        <f t="shared" si="11"/>
        <v>5925658.1999999993</v>
      </c>
      <c r="P13" s="45">
        <v>6622517.5999999996</v>
      </c>
      <c r="Q13" s="45">
        <v>1844866.5</v>
      </c>
      <c r="R13" s="7">
        <f t="shared" si="12"/>
        <v>4777651.0999999996</v>
      </c>
      <c r="S13" s="45">
        <v>6222278</v>
      </c>
      <c r="T13" s="45">
        <v>1088236.8999999999</v>
      </c>
      <c r="U13" s="7">
        <f t="shared" si="13"/>
        <v>5134041.0999999996</v>
      </c>
      <c r="V13" s="7">
        <v>212700</v>
      </c>
      <c r="W13" s="7">
        <v>0</v>
      </c>
      <c r="X13" s="7">
        <f t="shared" si="14"/>
        <v>212700</v>
      </c>
      <c r="Y13" s="3"/>
    </row>
    <row r="14" spans="1:25" s="11" customFormat="1" ht="15.75" customHeight="1" x14ac:dyDescent="0.25">
      <c r="A14" s="17">
        <v>5</v>
      </c>
      <c r="B14" s="18" t="s">
        <v>9</v>
      </c>
      <c r="C14" s="9" t="s">
        <v>21</v>
      </c>
      <c r="D14" s="26">
        <v>209403.30000000002</v>
      </c>
      <c r="E14" s="29">
        <v>209403.30000000002</v>
      </c>
      <c r="F14" s="29">
        <f t="shared" si="10"/>
        <v>0</v>
      </c>
      <c r="G14" s="19">
        <v>888557</v>
      </c>
      <c r="H14" s="7">
        <v>373811.7</v>
      </c>
      <c r="I14" s="7">
        <f t="shared" si="8"/>
        <v>514745.3</v>
      </c>
      <c r="J14" s="19">
        <v>205187.8</v>
      </c>
      <c r="K14" s="7">
        <v>167531.1</v>
      </c>
      <c r="L14" s="7">
        <f t="shared" si="9"/>
        <v>37656.699999999983</v>
      </c>
      <c r="M14" s="7">
        <v>117686.8</v>
      </c>
      <c r="N14" s="7">
        <v>86031.1</v>
      </c>
      <c r="O14" s="7">
        <f t="shared" si="11"/>
        <v>31655.699999999997</v>
      </c>
      <c r="P14" s="45">
        <v>67791.8</v>
      </c>
      <c r="Q14" s="45">
        <v>44075.4</v>
      </c>
      <c r="R14" s="7">
        <f t="shared" si="12"/>
        <v>23716.400000000001</v>
      </c>
      <c r="S14" s="45">
        <v>131457.60000000001</v>
      </c>
      <c r="T14" s="45">
        <v>107916.8</v>
      </c>
      <c r="U14" s="7">
        <f t="shared" si="13"/>
        <v>23540.800000000003</v>
      </c>
      <c r="V14" s="7">
        <v>0</v>
      </c>
      <c r="W14" s="7">
        <v>0</v>
      </c>
      <c r="X14" s="7">
        <f t="shared" si="14"/>
        <v>0</v>
      </c>
      <c r="Y14" s="3"/>
    </row>
    <row r="15" spans="1:25" s="11" customFormat="1" ht="15.75" customHeight="1" x14ac:dyDescent="0.25">
      <c r="A15" s="17">
        <v>6</v>
      </c>
      <c r="B15" s="18" t="s">
        <v>36</v>
      </c>
      <c r="C15" s="9" t="s">
        <v>26</v>
      </c>
      <c r="D15" s="26">
        <v>1854729.2999999998</v>
      </c>
      <c r="E15" s="29">
        <v>296317.40000000002</v>
      </c>
      <c r="F15" s="29">
        <f t="shared" si="10"/>
        <v>1558411.9</v>
      </c>
      <c r="G15" s="19">
        <v>2443544.1</v>
      </c>
      <c r="H15" s="7">
        <v>0</v>
      </c>
      <c r="I15" s="7">
        <v>373811.7</v>
      </c>
      <c r="J15" s="19">
        <v>3462904.5</v>
      </c>
      <c r="K15" s="7">
        <v>500000</v>
      </c>
      <c r="L15" s="7">
        <f>J15-K15</f>
        <v>2962904.5</v>
      </c>
      <c r="M15" s="7">
        <v>6542981.5</v>
      </c>
      <c r="N15" s="7">
        <v>3219180</v>
      </c>
      <c r="O15" s="7">
        <f t="shared" si="11"/>
        <v>3323801.5</v>
      </c>
      <c r="P15" s="45">
        <v>4034128</v>
      </c>
      <c r="Q15" s="45">
        <v>2680090.2999999998</v>
      </c>
      <c r="R15" s="7">
        <f t="shared" si="12"/>
        <v>1354037.7000000002</v>
      </c>
      <c r="S15" s="45">
        <v>4861354.7</v>
      </c>
      <c r="T15" s="45">
        <v>3031102</v>
      </c>
      <c r="U15" s="7">
        <f t="shared" si="13"/>
        <v>1830252.7000000002</v>
      </c>
      <c r="V15" s="7">
        <v>0</v>
      </c>
      <c r="W15" s="7">
        <v>0</v>
      </c>
      <c r="X15" s="7">
        <f t="shared" si="14"/>
        <v>0</v>
      </c>
      <c r="Y15" s="3"/>
    </row>
    <row r="16" spans="1:25" s="11" customFormat="1" ht="15.75" customHeight="1" x14ac:dyDescent="0.25">
      <c r="A16" s="17">
        <v>7</v>
      </c>
      <c r="B16" s="18" t="s">
        <v>37</v>
      </c>
      <c r="C16" s="9" t="s">
        <v>23</v>
      </c>
      <c r="D16" s="26">
        <v>0</v>
      </c>
      <c r="E16" s="29">
        <v>0</v>
      </c>
      <c r="F16" s="29">
        <f t="shared" si="10"/>
        <v>0</v>
      </c>
      <c r="G16" s="19">
        <v>56138.1</v>
      </c>
      <c r="H16" s="7">
        <v>39687.9</v>
      </c>
      <c r="I16" s="7">
        <f t="shared" si="8"/>
        <v>16450.199999999997</v>
      </c>
      <c r="J16" s="19">
        <v>60342.9</v>
      </c>
      <c r="K16" s="7">
        <v>21716.2</v>
      </c>
      <c r="L16" s="7">
        <f t="shared" si="9"/>
        <v>38626.699999999997</v>
      </c>
      <c r="M16" s="7">
        <v>24188.7</v>
      </c>
      <c r="N16" s="7">
        <v>20029.2</v>
      </c>
      <c r="O16" s="7">
        <f t="shared" si="11"/>
        <v>4159.5</v>
      </c>
      <c r="P16" s="45">
        <v>22588.799999999999</v>
      </c>
      <c r="Q16" s="45">
        <v>18429.3</v>
      </c>
      <c r="R16" s="7">
        <f t="shared" si="12"/>
        <v>4159.5</v>
      </c>
      <c r="S16" s="45">
        <v>27343.4</v>
      </c>
      <c r="T16" s="45">
        <v>18320.099999999999</v>
      </c>
      <c r="U16" s="7">
        <f t="shared" si="13"/>
        <v>9023.3000000000029</v>
      </c>
      <c r="V16" s="7">
        <v>0</v>
      </c>
      <c r="W16" s="7">
        <v>0</v>
      </c>
      <c r="X16" s="7">
        <f t="shared" si="14"/>
        <v>0</v>
      </c>
      <c r="Y16" s="3"/>
    </row>
    <row r="17" spans="1:25" s="11" customFormat="1" ht="15.75" customHeight="1" x14ac:dyDescent="0.25">
      <c r="A17" s="17">
        <v>8</v>
      </c>
      <c r="B17" s="18" t="s">
        <v>38</v>
      </c>
      <c r="C17" s="9" t="s">
        <v>27</v>
      </c>
      <c r="D17" s="26">
        <v>0</v>
      </c>
      <c r="E17" s="29">
        <v>0</v>
      </c>
      <c r="F17" s="29">
        <f t="shared" si="10"/>
        <v>0</v>
      </c>
      <c r="G17" s="19">
        <v>0</v>
      </c>
      <c r="H17" s="7">
        <v>0</v>
      </c>
      <c r="I17" s="7">
        <f t="shared" si="8"/>
        <v>0</v>
      </c>
      <c r="J17" s="19">
        <v>0</v>
      </c>
      <c r="K17" s="7">
        <v>0</v>
      </c>
      <c r="L17" s="7">
        <f t="shared" si="9"/>
        <v>0</v>
      </c>
      <c r="M17" s="7">
        <v>0</v>
      </c>
      <c r="N17" s="7">
        <v>0</v>
      </c>
      <c r="O17" s="7">
        <f t="shared" si="11"/>
        <v>0</v>
      </c>
      <c r="P17" s="45">
        <v>0</v>
      </c>
      <c r="Q17" s="45">
        <v>0</v>
      </c>
      <c r="R17" s="45">
        <f t="shared" si="12"/>
        <v>0</v>
      </c>
      <c r="S17" s="45">
        <v>0</v>
      </c>
      <c r="T17" s="45">
        <v>0</v>
      </c>
      <c r="U17" s="7">
        <f t="shared" si="13"/>
        <v>0</v>
      </c>
      <c r="V17" s="7">
        <v>0</v>
      </c>
      <c r="W17" s="7">
        <v>0</v>
      </c>
      <c r="X17" s="7">
        <f t="shared" si="14"/>
        <v>0</v>
      </c>
      <c r="Y17" s="3"/>
    </row>
    <row r="18" spans="1:25" s="11" customFormat="1" ht="15.75" customHeight="1" x14ac:dyDescent="0.25">
      <c r="A18" s="17">
        <v>9</v>
      </c>
      <c r="B18" s="18" t="s">
        <v>10</v>
      </c>
      <c r="C18" s="9" t="s">
        <v>18</v>
      </c>
      <c r="D18" s="26">
        <v>0</v>
      </c>
      <c r="E18" s="29">
        <v>0</v>
      </c>
      <c r="F18" s="29">
        <f t="shared" si="10"/>
        <v>0</v>
      </c>
      <c r="G18" s="19">
        <v>13956.1</v>
      </c>
      <c r="H18" s="7">
        <v>9350.6</v>
      </c>
      <c r="I18" s="7">
        <f t="shared" si="8"/>
        <v>4605.5</v>
      </c>
      <c r="J18" s="19">
        <v>32384.2</v>
      </c>
      <c r="K18" s="7">
        <v>21697.4</v>
      </c>
      <c r="L18" s="7">
        <f t="shared" si="9"/>
        <v>10686.8</v>
      </c>
      <c r="M18" s="7">
        <v>0</v>
      </c>
      <c r="N18" s="7">
        <v>0</v>
      </c>
      <c r="O18" s="7">
        <f t="shared" si="11"/>
        <v>0</v>
      </c>
      <c r="P18" s="45">
        <v>0</v>
      </c>
      <c r="Q18" s="45">
        <v>0</v>
      </c>
      <c r="R18" s="7">
        <f t="shared" si="12"/>
        <v>0</v>
      </c>
      <c r="S18" s="45">
        <v>0</v>
      </c>
      <c r="T18" s="45">
        <v>0</v>
      </c>
      <c r="U18" s="7">
        <f t="shared" si="13"/>
        <v>0</v>
      </c>
      <c r="V18" s="7">
        <v>0</v>
      </c>
      <c r="W18" s="7">
        <v>0</v>
      </c>
      <c r="X18" s="7">
        <f t="shared" si="14"/>
        <v>0</v>
      </c>
      <c r="Y18" s="3"/>
    </row>
    <row r="19" spans="1:25" s="11" customFormat="1" ht="15.75" customHeight="1" x14ac:dyDescent="0.25">
      <c r="A19" s="17">
        <v>10</v>
      </c>
      <c r="B19" s="18" t="s">
        <v>11</v>
      </c>
      <c r="C19" s="9" t="s">
        <v>17</v>
      </c>
      <c r="D19" s="26">
        <v>142203.5</v>
      </c>
      <c r="E19" s="29">
        <v>56988.5</v>
      </c>
      <c r="F19" s="29">
        <f t="shared" si="10"/>
        <v>85215</v>
      </c>
      <c r="G19" s="19">
        <v>71113.7</v>
      </c>
      <c r="H19" s="7">
        <v>15000</v>
      </c>
      <c r="I19" s="7">
        <f t="shared" si="8"/>
        <v>56113.7</v>
      </c>
      <c r="J19" s="19">
        <v>217810.3</v>
      </c>
      <c r="K19" s="7">
        <v>95864.5</v>
      </c>
      <c r="L19" s="7">
        <f t="shared" si="9"/>
        <v>121945.79999999999</v>
      </c>
      <c r="M19" s="7">
        <v>208677</v>
      </c>
      <c r="N19" s="7">
        <v>93600</v>
      </c>
      <c r="O19" s="7">
        <f t="shared" si="11"/>
        <v>115077</v>
      </c>
      <c r="P19" s="45">
        <v>615835.80000000005</v>
      </c>
      <c r="Q19" s="45">
        <v>261012.6</v>
      </c>
      <c r="R19" s="7">
        <f t="shared" si="12"/>
        <v>354823.20000000007</v>
      </c>
      <c r="S19" s="45">
        <v>112121.4</v>
      </c>
      <c r="T19" s="45">
        <v>22973.9</v>
      </c>
      <c r="U19" s="7">
        <f t="shared" si="13"/>
        <v>89147.5</v>
      </c>
      <c r="V19" s="7">
        <v>3837</v>
      </c>
      <c r="W19" s="7">
        <v>0</v>
      </c>
      <c r="X19" s="7">
        <f t="shared" si="14"/>
        <v>3837</v>
      </c>
      <c r="Y19" s="3"/>
    </row>
    <row r="20" spans="1:25" s="11" customFormat="1" ht="47.25" customHeight="1" x14ac:dyDescent="0.25">
      <c r="A20" s="17">
        <v>11</v>
      </c>
      <c r="B20" s="18" t="s">
        <v>12</v>
      </c>
      <c r="C20" s="9" t="s">
        <v>22</v>
      </c>
      <c r="D20" s="26">
        <v>437315</v>
      </c>
      <c r="E20" s="29">
        <v>293001</v>
      </c>
      <c r="F20" s="29">
        <f>D20-E20</f>
        <v>144314</v>
      </c>
      <c r="G20" s="19">
        <v>409351.4</v>
      </c>
      <c r="H20" s="7">
        <v>271322.09999999998</v>
      </c>
      <c r="I20" s="7">
        <f t="shared" si="8"/>
        <v>138029.30000000005</v>
      </c>
      <c r="J20" s="19">
        <v>229151.6</v>
      </c>
      <c r="K20" s="7">
        <v>152736.9</v>
      </c>
      <c r="L20" s="7">
        <f t="shared" si="9"/>
        <v>76414.700000000012</v>
      </c>
      <c r="M20" s="7">
        <v>210767.9</v>
      </c>
      <c r="N20" s="7">
        <v>138568.6</v>
      </c>
      <c r="O20" s="7">
        <f t="shared" si="11"/>
        <v>72199.299999999988</v>
      </c>
      <c r="P20" s="45">
        <v>472980.9</v>
      </c>
      <c r="Q20" s="45">
        <v>311785.5</v>
      </c>
      <c r="R20" s="7">
        <f t="shared" si="12"/>
        <v>161195.40000000002</v>
      </c>
      <c r="S20" s="45">
        <v>317658.40000000002</v>
      </c>
      <c r="T20" s="45">
        <v>198564.2</v>
      </c>
      <c r="U20" s="7">
        <f t="shared" si="13"/>
        <v>119094.20000000001</v>
      </c>
      <c r="V20" s="7">
        <v>0</v>
      </c>
      <c r="W20" s="7">
        <v>0</v>
      </c>
      <c r="X20" s="7">
        <f t="shared" si="14"/>
        <v>0</v>
      </c>
      <c r="Y20" s="3"/>
    </row>
    <row r="21" spans="1:25" s="11" customFormat="1" ht="15.75" customHeight="1" x14ac:dyDescent="0.25">
      <c r="A21" s="17">
        <v>12</v>
      </c>
      <c r="B21" s="18" t="s">
        <v>13</v>
      </c>
      <c r="C21" s="9" t="s">
        <v>28</v>
      </c>
      <c r="D21" s="26">
        <v>15000</v>
      </c>
      <c r="E21" s="29">
        <v>0</v>
      </c>
      <c r="F21" s="29">
        <f t="shared" ref="F21" si="15">D21-E21</f>
        <v>15000</v>
      </c>
      <c r="G21" s="19">
        <v>30000</v>
      </c>
      <c r="H21" s="7">
        <v>0</v>
      </c>
      <c r="I21" s="7">
        <f t="shared" si="8"/>
        <v>30000</v>
      </c>
      <c r="J21" s="19">
        <v>39933.9</v>
      </c>
      <c r="K21" s="7">
        <v>2027.6</v>
      </c>
      <c r="L21" s="7">
        <f t="shared" si="9"/>
        <v>37906.300000000003</v>
      </c>
      <c r="M21" s="7">
        <v>34192.9</v>
      </c>
      <c r="N21" s="7">
        <v>7828.6</v>
      </c>
      <c r="O21" s="7">
        <f t="shared" si="11"/>
        <v>26364.300000000003</v>
      </c>
      <c r="P21" s="45">
        <v>14777</v>
      </c>
      <c r="Q21" s="45">
        <v>788.6</v>
      </c>
      <c r="R21" s="7">
        <f t="shared" si="12"/>
        <v>13988.4</v>
      </c>
      <c r="S21" s="45">
        <v>19355.2</v>
      </c>
      <c r="T21" s="45">
        <v>707</v>
      </c>
      <c r="U21" s="7">
        <f t="shared" si="13"/>
        <v>18648.2</v>
      </c>
      <c r="V21" s="7">
        <v>0</v>
      </c>
      <c r="W21" s="7">
        <v>0</v>
      </c>
      <c r="X21" s="7">
        <f t="shared" si="14"/>
        <v>0</v>
      </c>
      <c r="Y21" s="3"/>
    </row>
    <row r="22" spans="1:25" s="11" customFormat="1" ht="15.75" customHeight="1" x14ac:dyDescent="0.25">
      <c r="A22" s="17">
        <v>13</v>
      </c>
      <c r="B22" s="18" t="s">
        <v>42</v>
      </c>
      <c r="C22" s="9" t="s">
        <v>41</v>
      </c>
      <c r="D22" s="26" t="s">
        <v>45</v>
      </c>
      <c r="E22" s="29" t="s">
        <v>45</v>
      </c>
      <c r="F22" s="29" t="s">
        <v>45</v>
      </c>
      <c r="G22" s="19" t="s">
        <v>45</v>
      </c>
      <c r="H22" s="7" t="s">
        <v>45</v>
      </c>
      <c r="I22" s="7" t="s">
        <v>45</v>
      </c>
      <c r="J22" s="19" t="s">
        <v>45</v>
      </c>
      <c r="K22" s="7" t="s">
        <v>45</v>
      </c>
      <c r="L22" s="7" t="s">
        <v>45</v>
      </c>
      <c r="M22" s="7">
        <v>29422.7</v>
      </c>
      <c r="N22" s="7">
        <v>19712.5</v>
      </c>
      <c r="O22" s="7">
        <f t="shared" si="11"/>
        <v>9710.2000000000007</v>
      </c>
      <c r="P22" s="45">
        <v>223152.9</v>
      </c>
      <c r="Q22" s="45">
        <v>149512.29999999999</v>
      </c>
      <c r="R22" s="7">
        <f t="shared" si="12"/>
        <v>73640.600000000006</v>
      </c>
      <c r="S22" s="45">
        <v>15480.9</v>
      </c>
      <c r="T22" s="45">
        <v>0</v>
      </c>
      <c r="U22" s="7">
        <f>S22-T22</f>
        <v>15480.9</v>
      </c>
      <c r="V22" s="7">
        <v>0</v>
      </c>
      <c r="W22" s="7">
        <v>0</v>
      </c>
      <c r="X22" s="7">
        <f t="shared" si="14"/>
        <v>0</v>
      </c>
      <c r="Y22" s="3"/>
    </row>
    <row r="23" spans="1:25" x14ac:dyDescent="0.25">
      <c r="D23" s="30"/>
      <c r="E23" s="30"/>
      <c r="F23" s="30"/>
    </row>
    <row r="24" spans="1:25" s="21" customFormat="1" x14ac:dyDescent="0.25">
      <c r="B24" s="21" t="s">
        <v>32</v>
      </c>
      <c r="C24" s="22"/>
      <c r="D24" s="41">
        <v>141011685.20000002</v>
      </c>
      <c r="E24" s="41"/>
      <c r="F24" s="41"/>
      <c r="G24" s="22">
        <v>170268115.69999999</v>
      </c>
      <c r="H24" s="22"/>
      <c r="I24" s="22"/>
      <c r="J24" s="22">
        <v>174404543.90000001</v>
      </c>
      <c r="K24" s="22"/>
      <c r="L24" s="22"/>
      <c r="M24" s="22">
        <v>196774255.20000002</v>
      </c>
      <c r="N24" s="22"/>
      <c r="O24" s="22"/>
      <c r="P24" s="22">
        <v>201591651.20000002</v>
      </c>
      <c r="Q24" s="22"/>
      <c r="R24" s="22"/>
      <c r="S24" s="22">
        <v>223651055.69999999</v>
      </c>
      <c r="T24" s="22"/>
      <c r="U24" s="22"/>
      <c r="V24" s="22">
        <v>161152674.80000001</v>
      </c>
    </row>
    <row r="25" spans="1:25" s="21" customFormat="1" x14ac:dyDescent="0.25">
      <c r="B25" s="21" t="s">
        <v>33</v>
      </c>
      <c r="C25" s="22"/>
      <c r="D25" s="42">
        <f>D7/D24*100</f>
        <v>7.0655804062399783</v>
      </c>
      <c r="E25" s="43"/>
      <c r="F25" s="43"/>
      <c r="G25" s="22">
        <f>G7/G24*100</f>
        <v>8.5463917540728378</v>
      </c>
      <c r="H25" s="24"/>
      <c r="I25" s="22"/>
      <c r="J25" s="22">
        <f>J7/J24*100</f>
        <v>9.1426052575457017</v>
      </c>
      <c r="K25" s="22"/>
      <c r="L25" s="22"/>
      <c r="M25" s="22">
        <f>M7/M24*100</f>
        <v>11.480164199854125</v>
      </c>
      <c r="N25" s="22"/>
      <c r="O25" s="22"/>
      <c r="P25" s="22">
        <f>P7/P24*100</f>
        <v>8.8640475900819435</v>
      </c>
      <c r="Q25" s="22"/>
      <c r="R25" s="22"/>
      <c r="S25" s="22">
        <f>S7/S24*100</f>
        <v>8.1249396490105603</v>
      </c>
      <c r="T25" s="24"/>
      <c r="U25" s="24"/>
      <c r="V25" s="22">
        <f>V7/V24*100</f>
        <v>2.0348521698877815</v>
      </c>
    </row>
    <row r="26" spans="1:25" s="11" customFormat="1" x14ac:dyDescent="0.25">
      <c r="C26" s="3"/>
      <c r="D26" s="8"/>
      <c r="E26" s="31"/>
      <c r="F26" s="31"/>
      <c r="G26" s="2"/>
      <c r="H26" s="32"/>
      <c r="I26" s="3"/>
      <c r="J26" s="3"/>
      <c r="K26" s="3"/>
      <c r="L26" s="8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3"/>
    </row>
    <row r="27" spans="1:25" s="11" customFormat="1" x14ac:dyDescent="0.25">
      <c r="C27" s="3"/>
      <c r="D27" s="3"/>
      <c r="E27" s="3"/>
      <c r="F27" s="3"/>
      <c r="G27" s="3"/>
      <c r="H27" s="3"/>
      <c r="I27" s="34"/>
      <c r="J27" s="35"/>
      <c r="K27" s="3"/>
      <c r="L27" s="8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3"/>
    </row>
    <row r="29" spans="1:25" x14ac:dyDescent="0.25">
      <c r="J29" s="33"/>
    </row>
  </sheetData>
  <mergeCells count="12">
    <mergeCell ref="S5:U5"/>
    <mergeCell ref="V5:X5"/>
    <mergeCell ref="A2:U2"/>
    <mergeCell ref="A3:R3"/>
    <mergeCell ref="A5:A6"/>
    <mergeCell ref="B5:B6"/>
    <mergeCell ref="C5:C6"/>
    <mergeCell ref="D5:F5"/>
    <mergeCell ref="G5:I5"/>
    <mergeCell ref="J5:L5"/>
    <mergeCell ref="M5:O5"/>
    <mergeCell ref="P5:R5"/>
  </mergeCells>
  <pageMargins left="0.78740157480314965" right="0.39370078740157483" top="0.78740157480314965" bottom="0.78740157480314965" header="0.31496062992125984" footer="0.31496062992125984"/>
  <pageSetup paperSize="9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2019-2022, 2023, 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Тагарифуллина Елена Рифовна</dc:creator>
  <cp:lastModifiedBy>Рыженкова Елена Николаевна</cp:lastModifiedBy>
  <cp:lastPrinted>2023-10-13T10:35:57Z</cp:lastPrinted>
  <dcterms:created xsi:type="dcterms:W3CDTF">2018-11-23T09:02:50Z</dcterms:created>
  <dcterms:modified xsi:type="dcterms:W3CDTF">2023-10-13T10:39:20Z</dcterms:modified>
</cp:coreProperties>
</file>