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Лист1!$A$12:$E$12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E36" i="1" l="1"/>
  <c r="E32" i="1" s="1"/>
  <c r="D36" i="1"/>
  <c r="D32" i="1" s="1"/>
  <c r="C36" i="1"/>
  <c r="D58" i="1"/>
  <c r="E58" i="1"/>
  <c r="D51" i="1"/>
  <c r="E51" i="1"/>
  <c r="D48" i="1"/>
  <c r="E48" i="1"/>
  <c r="D45" i="1"/>
  <c r="E45" i="1"/>
  <c r="D42" i="1"/>
  <c r="E42" i="1"/>
  <c r="D38" i="1"/>
  <c r="E38" i="1"/>
  <c r="D29" i="1"/>
  <c r="E29" i="1"/>
  <c r="D26" i="1"/>
  <c r="E26" i="1"/>
  <c r="D22" i="1"/>
  <c r="E22" i="1"/>
  <c r="D20" i="1"/>
  <c r="E20" i="1"/>
  <c r="D18" i="1"/>
  <c r="E18" i="1"/>
  <c r="D15" i="1"/>
  <c r="E15" i="1"/>
  <c r="C51" i="1"/>
  <c r="C38" i="1"/>
  <c r="D61" i="1" l="1"/>
  <c r="E61" i="1"/>
  <c r="C61" i="1"/>
  <c r="C58" i="1"/>
  <c r="C48" i="1"/>
  <c r="C45" i="1"/>
  <c r="C42" i="1"/>
  <c r="C29" i="1"/>
  <c r="C26" i="1"/>
  <c r="C22" i="1"/>
  <c r="C20" i="1"/>
  <c r="C18" i="1" l="1"/>
  <c r="C15" i="1"/>
  <c r="C32" i="1"/>
  <c r="D65" i="1" l="1"/>
  <c r="D60" i="1" s="1"/>
  <c r="E65" i="1"/>
  <c r="E60" i="1" s="1"/>
  <c r="C65" i="1"/>
  <c r="C60" i="1" s="1"/>
  <c r="E14" i="1" l="1"/>
  <c r="C14" i="1"/>
  <c r="D14" i="1"/>
  <c r="D13" i="1" s="1"/>
  <c r="C13" i="1" l="1"/>
  <c r="E13" i="1"/>
</calcChain>
</file>

<file path=xl/sharedStrings.xml><?xml version="1.0" encoding="utf-8"?>
<sst xmlns="http://schemas.openxmlformats.org/spreadsheetml/2006/main" count="117" uniqueCount="117">
  <si>
    <t>УТВЕРЖДЕНЫ</t>
  </si>
  <si>
    <t>областным законом</t>
  </si>
  <si>
    <t>Код бюджетной классификации</t>
  </si>
  <si>
    <t>Источник доходов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</si>
  <si>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</si>
  <si>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</si>
  <si>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</si>
  <si>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</si>
  <si>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</si>
  <si>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</si>
  <si>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</si>
  <si>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</si>
  <si>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</si>
  <si>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</si>
  <si>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</si>
  <si>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</si>
  <si>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</si>
  <si>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</si>
  <si>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</si>
  <si>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</si>
  <si>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</si>
  <si>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</si>
  <si>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</si>
  <si>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</si>
  <si>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</si>
  <si>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</si>
  <si>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</si>
  <si>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</si>
  <si>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</si>
  <si>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</si>
  <si>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</si>
  <si>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</si>
  <si>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</si>
  <si>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</si>
  <si>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</si>
  <si>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</si>
  <si>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</si>
  <si>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</si>
  <si>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</si>
  <si>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</si>
  <si>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</si>
  <si>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</si>
  <si>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</si>
  <si>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</si>
  <si>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</si>
  <si>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</si>
  <si>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</si>
  <si>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</si>
  <si>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</si>
  <si>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</si>
  <si>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</si>
  <si>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</si>
  <si>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</si>
  <si>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</si>
  <si>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</si>
  <si>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</si>
  <si>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</si>
  <si>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</si>
  <si>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</si>
  <si>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</si>
  <si>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</si>
  <si>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</si>
  <si>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</si>
  <si>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</si>
  <si>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</si>
  <si>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</si>
  <si>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</si>
  <si>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</si>
  <si>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</si>
  <si>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</si>
  <si>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</si>
  <si>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</si>
  <si>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</si>
  <si>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</si>
  <si>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</si>
  <si>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</si>
  <si>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</si>
  <si>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</si>
  <si>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</si>
  <si>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</si>
  <si>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</si>
  <si>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</si>
  <si>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</si>
  <si>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</si>
  <si>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</si>
  <si>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</si>
  <si>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</si>
  <si>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</si>
  <si>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</si>
  <si>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</si>
  <si>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</si>
  <si>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</si>
  <si>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</si>
  <si>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</si>
  <si>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</si>
  <si>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</si>
  <si>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</si>
  <si>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</si>
  <si>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</si>
  <si>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</si>
  <si>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</si>
  <si>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</si>
  <si>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</si>
  <si>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</si>
  <si>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</si>
  <si>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</si>
  <si>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</si>
  <si>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</si>
  <si>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</si>
  <si>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</si>
  <si>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2024 год и на плановый период 2025 и 2026 годов</t>
  </si>
  <si>
    <t>2025 год</t>
  </si>
  <si>
    <t>2026 год</t>
  </si>
  <si>
    <t>2 16 11000 01 0000 140</t>
  </si>
  <si>
    <t>1 16 17000 01 0000 140</t>
  </si>
  <si>
    <t>Суммы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</si>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</sst>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zoomScaleSheetLayoutView="110" workbookViewId="0">
      <selection activeCell="B6" sqref="B6"/>
    </sheetView>
  </sheetViews>
  <sheetFormatPr defaultColWidth="9.140625" defaultRowHeight="15.75" x14ac:dyDescent="0.25"/>
  <cols>
    <col min="1" max="1" width="24.42578125" style="14" customWidth="1"/>
    <col min="2" max="2" width="44.42578125" style="1" customWidth="1"/>
    <col min="3" max="5" width="20.42578125" style="1" customWidth="1"/>
    <col min="6" max="7" width="9.140625" style="1"/>
    <col min="8" max="8" width="17.42578125" style="17" customWidth="1"/>
    <col min="9" max="9" width="9.140625" style="1"/>
    <col min="10" max="10" width="33" style="1" customWidth="1"/>
    <col min="11" max="16384" width="9.140625" style="1"/>
  </cols>
  <sheetData>
    <row r="1" spans="1:8" ht="18.75" x14ac:dyDescent="0.3">
      <c r="C1" s="5"/>
      <c r="D1" s="7" t="s">
        <v>0</v>
      </c>
      <c r="E1" s="6"/>
    </row>
    <row r="2" spans="1:8" ht="18.75" x14ac:dyDescent="0.3">
      <c r="C2" s="5"/>
      <c r="D2" s="7" t="s">
        <v>1</v>
      </c>
      <c r="E2" s="6"/>
    </row>
    <row r="3" spans="1:8" ht="18.75" x14ac:dyDescent="0.3">
      <c r="C3" s="5"/>
      <c r="D3" s="7"/>
      <c r="E3" s="6"/>
    </row>
    <row r="4" spans="1:8" ht="18.75" x14ac:dyDescent="0.3">
      <c r="C4" s="5"/>
      <c r="D4" s="7" t="s">
        <v>116</v>
      </c>
      <c r="E4" s="6"/>
    </row>
    <row r="5" spans="1:8" ht="18.75" x14ac:dyDescent="0.3">
      <c r="C5" s="5"/>
      <c r="D5" s="7"/>
      <c r="E5" s="6"/>
    </row>
    <row r="6" spans="1:8" ht="18.75" x14ac:dyDescent="0.3">
      <c r="C6" s="5"/>
      <c r="D6" s="7"/>
      <c r="E6" s="6"/>
    </row>
    <row r="8" spans="1:8" ht="71.25" customHeight="1" x14ac:dyDescent="0.25">
      <c r="A8" s="25" t="s">
        <v>110</v>
      </c>
      <c r="B8" s="26"/>
      <c r="C8" s="26"/>
      <c r="D8" s="26"/>
      <c r="E8" s="26"/>
    </row>
    <row r="10" spans="1:8" s="2" customFormat="1" ht="31.5" customHeight="1" x14ac:dyDescent="0.2">
      <c r="A10" s="21" t="s">
        <v>2</v>
      </c>
      <c r="B10" s="23" t="s">
        <v>3</v>
      </c>
      <c r="C10" s="27" t="s">
        <v>109</v>
      </c>
      <c r="D10" s="28"/>
      <c r="E10" s="29"/>
      <c r="H10" s="18"/>
    </row>
    <row r="11" spans="1:8" x14ac:dyDescent="0.25">
      <c r="A11" s="22"/>
      <c r="B11" s="24"/>
      <c r="C11" s="8" t="s">
        <v>108</v>
      </c>
      <c r="D11" s="8" t="s">
        <v>111</v>
      </c>
      <c r="E11" s="8" t="s">
        <v>112</v>
      </c>
    </row>
    <row r="12" spans="1: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</row>
    <row r="13" spans="1:8" s="10" customFormat="1" x14ac:dyDescent="0.2">
      <c r="A13" s="15"/>
      <c r="B13" s="9" t="s">
        <v>4</v>
      </c>
      <c r="C13" s="11">
        <f>C14+C60</f>
        <v>216782947.80000007</v>
      </c>
      <c r="D13" s="11">
        <f>D14+D60</f>
        <v>218029519.09999999</v>
      </c>
      <c r="E13" s="11">
        <f>E14+E60</f>
        <v>197936602.79999998</v>
      </c>
      <c r="H13" s="19"/>
    </row>
    <row r="14" spans="1:8" s="4" customFormat="1" ht="31.5" x14ac:dyDescent="0.2">
      <c r="A14" s="16" t="s">
        <v>5</v>
      </c>
      <c r="B14" s="13" t="s">
        <v>6</v>
      </c>
      <c r="C14" s="12">
        <f>C15+C18+C20+C22+C26+C29+C32+C38+C42+C45+C48+C51+C58</f>
        <v>200008535.60000005</v>
      </c>
      <c r="D14" s="12">
        <f>D15+D18+D20+D22+D26+D29+D32+D38+D42+D45+D48+D51+D58</f>
        <v>202994846.09999999</v>
      </c>
      <c r="E14" s="12">
        <f>E15+E18+E20+E22+E26+E29+E32+E38+E42+E45+E48+E51+E58</f>
        <v>197936602.79999998</v>
      </c>
      <c r="H14" s="20"/>
    </row>
    <row r="15" spans="1:8" s="4" customFormat="1" x14ac:dyDescent="0.2">
      <c r="A15" s="16" t="s">
        <v>7</v>
      </c>
      <c r="B15" s="13" t="s">
        <v>8</v>
      </c>
      <c r="C15" s="12">
        <f>C16+C17</f>
        <v>146223703</v>
      </c>
      <c r="D15" s="12">
        <f t="shared" ref="D15:E15" si="0">D16+D17</f>
        <v>146122126.69999999</v>
      </c>
      <c r="E15" s="12">
        <f t="shared" si="0"/>
        <v>140454796</v>
      </c>
      <c r="H15" s="20"/>
    </row>
    <row r="16" spans="1:8" s="4" customFormat="1" x14ac:dyDescent="0.2">
      <c r="A16" s="16" t="s">
        <v>9</v>
      </c>
      <c r="B16" s="13" t="s">
        <v>10</v>
      </c>
      <c r="C16" s="12">
        <v>98508895.199999988</v>
      </c>
      <c r="D16" s="12">
        <v>95824407.599999994</v>
      </c>
      <c r="E16" s="12">
        <v>86416314</v>
      </c>
      <c r="H16" s="20"/>
    </row>
    <row r="17" spans="1:8" s="4" customFormat="1" x14ac:dyDescent="0.2">
      <c r="A17" s="16" t="s">
        <v>11</v>
      </c>
      <c r="B17" s="13" t="s">
        <v>12</v>
      </c>
      <c r="C17" s="12">
        <v>47714807.799999997</v>
      </c>
      <c r="D17" s="12">
        <v>50297719.100000001</v>
      </c>
      <c r="E17" s="12">
        <v>54038482</v>
      </c>
      <c r="H17" s="20"/>
    </row>
    <row r="18" spans="1:8" s="4" customFormat="1" ht="63" x14ac:dyDescent="0.2">
      <c r="A18" s="16" t="s">
        <v>13</v>
      </c>
      <c r="B18" s="13" t="s">
        <v>14</v>
      </c>
      <c r="C18" s="12">
        <f>C19</f>
        <v>13968010.1</v>
      </c>
      <c r="D18" s="12">
        <f t="shared" ref="D18:E18" si="1">D19</f>
        <v>16490321.800000001</v>
      </c>
      <c r="E18" s="12">
        <f t="shared" si="1"/>
        <v>16653363.1</v>
      </c>
      <c r="H18" s="20"/>
    </row>
    <row r="19" spans="1:8" s="4" customFormat="1" ht="47.25" x14ac:dyDescent="0.2">
      <c r="A19" s="16" t="s">
        <v>15</v>
      </c>
      <c r="B19" s="13" t="s">
        <v>16</v>
      </c>
      <c r="C19" s="12">
        <v>13968010.1</v>
      </c>
      <c r="D19" s="12">
        <v>16490321.800000001</v>
      </c>
      <c r="E19" s="12">
        <v>16653363.1</v>
      </c>
      <c r="H19" s="20"/>
    </row>
    <row r="20" spans="1:8" s="4" customFormat="1" x14ac:dyDescent="0.2">
      <c r="A20" s="16" t="s">
        <v>17</v>
      </c>
      <c r="B20" s="13" t="s">
        <v>18</v>
      </c>
      <c r="C20" s="12">
        <f>C21</f>
        <v>280491</v>
      </c>
      <c r="D20" s="12">
        <f t="shared" ref="D20:E20" si="2">D21</f>
        <v>291711</v>
      </c>
      <c r="E20" s="12">
        <f t="shared" si="2"/>
        <v>300462</v>
      </c>
      <c r="H20" s="20"/>
    </row>
    <row r="21" spans="1:8" s="4" customFormat="1" x14ac:dyDescent="0.2">
      <c r="A21" s="16" t="s">
        <v>19</v>
      </c>
      <c r="B21" s="13" t="s">
        <v>20</v>
      </c>
      <c r="C21" s="12">
        <v>280491</v>
      </c>
      <c r="D21" s="12">
        <v>291711</v>
      </c>
      <c r="E21" s="12">
        <v>300462</v>
      </c>
      <c r="H21" s="20"/>
    </row>
    <row r="22" spans="1:8" s="4" customFormat="1" x14ac:dyDescent="0.2">
      <c r="A22" s="16" t="s">
        <v>21</v>
      </c>
      <c r="B22" s="13" t="s">
        <v>22</v>
      </c>
      <c r="C22" s="12">
        <f>SUM(C23:C25)</f>
        <v>36127532</v>
      </c>
      <c r="D22" s="12">
        <f t="shared" ref="D22:E22" si="3">SUM(D23:D25)</f>
        <v>36598634</v>
      </c>
      <c r="E22" s="12">
        <f t="shared" si="3"/>
        <v>37013803</v>
      </c>
      <c r="H22" s="20"/>
    </row>
    <row r="23" spans="1:8" s="4" customFormat="1" x14ac:dyDescent="0.2">
      <c r="A23" s="16" t="s">
        <v>23</v>
      </c>
      <c r="B23" s="13" t="s">
        <v>24</v>
      </c>
      <c r="C23" s="12">
        <v>32835415</v>
      </c>
      <c r="D23" s="12">
        <v>33163769</v>
      </c>
      <c r="E23" s="12">
        <v>33495406</v>
      </c>
      <c r="H23" s="20"/>
    </row>
    <row r="24" spans="1:8" s="4" customFormat="1" x14ac:dyDescent="0.2">
      <c r="A24" s="16" t="s">
        <v>25</v>
      </c>
      <c r="B24" s="13" t="s">
        <v>26</v>
      </c>
      <c r="C24" s="12">
        <v>3259097</v>
      </c>
      <c r="D24" s="12">
        <v>3401845</v>
      </c>
      <c r="E24" s="12">
        <v>3485377</v>
      </c>
      <c r="H24" s="20"/>
    </row>
    <row r="25" spans="1:8" s="4" customFormat="1" x14ac:dyDescent="0.2">
      <c r="A25" s="16" t="s">
        <v>27</v>
      </c>
      <c r="B25" s="13" t="s">
        <v>28</v>
      </c>
      <c r="C25" s="12">
        <v>33020</v>
      </c>
      <c r="D25" s="12">
        <v>33020</v>
      </c>
      <c r="E25" s="12">
        <v>33020</v>
      </c>
      <c r="H25" s="20"/>
    </row>
    <row r="26" spans="1:8" s="4" customFormat="1" ht="47.25" x14ac:dyDescent="0.2">
      <c r="A26" s="16" t="s">
        <v>29</v>
      </c>
      <c r="B26" s="13" t="s">
        <v>30</v>
      </c>
      <c r="C26" s="12">
        <f>SUM(C27:C28)</f>
        <v>580365</v>
      </c>
      <c r="D26" s="12">
        <f t="shared" ref="D26:E26" si="4">SUM(D27:D28)</f>
        <v>585963</v>
      </c>
      <c r="E26" s="12">
        <f t="shared" si="4"/>
        <v>590424</v>
      </c>
      <c r="H26" s="20"/>
    </row>
    <row r="27" spans="1:8" s="4" customFormat="1" x14ac:dyDescent="0.2">
      <c r="A27" s="16" t="s">
        <v>31</v>
      </c>
      <c r="B27" s="13" t="s">
        <v>32</v>
      </c>
      <c r="C27" s="12">
        <v>580065</v>
      </c>
      <c r="D27" s="12">
        <v>585663</v>
      </c>
      <c r="E27" s="12">
        <v>590124</v>
      </c>
      <c r="H27" s="20"/>
    </row>
    <row r="28" spans="1:8" s="4" customFormat="1" ht="47.25" x14ac:dyDescent="0.2">
      <c r="A28" s="16" t="s">
        <v>33</v>
      </c>
      <c r="B28" s="13" t="s">
        <v>34</v>
      </c>
      <c r="C28" s="12">
        <v>300</v>
      </c>
      <c r="D28" s="12">
        <v>300</v>
      </c>
      <c r="E28" s="12">
        <v>300</v>
      </c>
      <c r="H28" s="20"/>
    </row>
    <row r="29" spans="1:8" s="4" customFormat="1" x14ac:dyDescent="0.2">
      <c r="A29" s="16" t="s">
        <v>35</v>
      </c>
      <c r="B29" s="13" t="s">
        <v>36</v>
      </c>
      <c r="C29" s="12">
        <f>SUM(C30:C31)</f>
        <v>305906.30000000005</v>
      </c>
      <c r="D29" s="12">
        <f t="shared" ref="D29:E29" si="5">SUM(D30:D31)</f>
        <v>336638.39999999997</v>
      </c>
      <c r="E29" s="12">
        <f t="shared" si="5"/>
        <v>334575.59999999998</v>
      </c>
      <c r="H29" s="20"/>
    </row>
    <row r="30" spans="1:8" s="4" customFormat="1" ht="110.25" x14ac:dyDescent="0.2">
      <c r="A30" s="16" t="s">
        <v>37</v>
      </c>
      <c r="B30" s="13" t="s">
        <v>38</v>
      </c>
      <c r="C30" s="12">
        <v>16637.400000000001</v>
      </c>
      <c r="D30" s="12">
        <v>17880.599999999999</v>
      </c>
      <c r="E30" s="12">
        <v>16960.8</v>
      </c>
      <c r="H30" s="20"/>
    </row>
    <row r="31" spans="1:8" s="4" customFormat="1" ht="63" x14ac:dyDescent="0.2">
      <c r="A31" s="16" t="s">
        <v>39</v>
      </c>
      <c r="B31" s="13" t="s">
        <v>40</v>
      </c>
      <c r="C31" s="12">
        <v>289268.90000000002</v>
      </c>
      <c r="D31" s="12">
        <v>318757.8</v>
      </c>
      <c r="E31" s="12">
        <v>317614.8</v>
      </c>
      <c r="H31" s="20"/>
    </row>
    <row r="32" spans="1:8" s="4" customFormat="1" ht="63" x14ac:dyDescent="0.2">
      <c r="A32" s="16" t="s">
        <v>41</v>
      </c>
      <c r="B32" s="13" t="s">
        <v>42</v>
      </c>
      <c r="C32" s="12">
        <f>SUM(C33:C37)</f>
        <v>81727.400000000009</v>
      </c>
      <c r="D32" s="12">
        <f t="shared" ref="D32:E32" si="6">SUM(D33:D37)</f>
        <v>75553.2</v>
      </c>
      <c r="E32" s="12">
        <f t="shared" si="6"/>
        <v>75172.899999999994</v>
      </c>
      <c r="H32" s="20"/>
    </row>
    <row r="33" spans="1:10" s="4" customFormat="1" ht="110.25" x14ac:dyDescent="0.2">
      <c r="A33" s="16" t="s">
        <v>43</v>
      </c>
      <c r="B33" s="13" t="s">
        <v>44</v>
      </c>
      <c r="C33" s="12">
        <v>20749.400000000001</v>
      </c>
      <c r="D33" s="12">
        <v>18435.099999999999</v>
      </c>
      <c r="E33" s="12">
        <v>20135.2</v>
      </c>
      <c r="H33" s="20"/>
    </row>
    <row r="34" spans="1:10" s="4" customFormat="1" ht="25.5" customHeight="1" x14ac:dyDescent="0.2">
      <c r="A34" s="16" t="s">
        <v>45</v>
      </c>
      <c r="B34" s="13" t="s">
        <v>46</v>
      </c>
      <c r="C34" s="12">
        <v>0</v>
      </c>
      <c r="D34" s="12">
        <v>0</v>
      </c>
      <c r="E34" s="12">
        <v>0</v>
      </c>
      <c r="H34" s="20"/>
      <c r="J34" s="20"/>
    </row>
    <row r="35" spans="1:10" s="4" customFormat="1" ht="31.5" x14ac:dyDescent="0.2">
      <c r="A35" s="16" t="s">
        <v>47</v>
      </c>
      <c r="B35" s="13" t="s">
        <v>48</v>
      </c>
      <c r="C35" s="12">
        <v>131</v>
      </c>
      <c r="D35" s="12">
        <v>80.400000000000006</v>
      </c>
      <c r="E35" s="12">
        <v>0</v>
      </c>
      <c r="H35" s="20"/>
      <c r="J35" s="20"/>
    </row>
    <row r="36" spans="1:10" s="4" customFormat="1" ht="141.75" x14ac:dyDescent="0.2">
      <c r="A36" s="16" t="s">
        <v>49</v>
      </c>
      <c r="B36" s="13" t="s">
        <v>50</v>
      </c>
      <c r="C36" s="12">
        <f>56800+107.7</f>
        <v>56907.7</v>
      </c>
      <c r="D36" s="12">
        <f>57000+37.7</f>
        <v>57037.7</v>
      </c>
      <c r="E36" s="12">
        <f>55000+37.7</f>
        <v>55037.7</v>
      </c>
      <c r="H36" s="20"/>
    </row>
    <row r="37" spans="1:10" s="4" customFormat="1" ht="31.5" x14ac:dyDescent="0.2">
      <c r="A37" s="16" t="s">
        <v>51</v>
      </c>
      <c r="B37" s="13" t="s">
        <v>52</v>
      </c>
      <c r="C37" s="12">
        <v>3939.3</v>
      </c>
      <c r="D37" s="12">
        <v>0</v>
      </c>
      <c r="E37" s="12">
        <v>0</v>
      </c>
      <c r="H37" s="20"/>
    </row>
    <row r="38" spans="1:10" s="4" customFormat="1" ht="31.5" x14ac:dyDescent="0.2">
      <c r="A38" s="16" t="s">
        <v>53</v>
      </c>
      <c r="B38" s="13" t="s">
        <v>54</v>
      </c>
      <c r="C38" s="12">
        <f>C39+C40+C41</f>
        <v>391897.8</v>
      </c>
      <c r="D38" s="12">
        <f t="shared" ref="D38:E38" si="7">D39+D40+D41</f>
        <v>441456.7</v>
      </c>
      <c r="E38" s="12">
        <f t="shared" si="7"/>
        <v>460593.20000000007</v>
      </c>
      <c r="H38" s="20"/>
    </row>
    <row r="39" spans="1:10" s="4" customFormat="1" ht="31.5" x14ac:dyDescent="0.2">
      <c r="A39" s="16" t="s">
        <v>55</v>
      </c>
      <c r="B39" s="13" t="s">
        <v>56</v>
      </c>
      <c r="C39" s="12">
        <v>114697</v>
      </c>
      <c r="D39" s="12">
        <v>144566.29999999999</v>
      </c>
      <c r="E39" s="12">
        <v>152461.6</v>
      </c>
      <c r="H39" s="20"/>
    </row>
    <row r="40" spans="1:10" s="4" customFormat="1" x14ac:dyDescent="0.2">
      <c r="A40" s="16" t="s">
        <v>57</v>
      </c>
      <c r="B40" s="13" t="s">
        <v>58</v>
      </c>
      <c r="C40" s="12">
        <v>9553.7000000000007</v>
      </c>
      <c r="D40" s="12">
        <v>9579.7000000000007</v>
      </c>
      <c r="E40" s="12">
        <v>9619.7000000000007</v>
      </c>
      <c r="H40" s="20"/>
    </row>
    <row r="41" spans="1:10" s="4" customFormat="1" x14ac:dyDescent="0.2">
      <c r="A41" s="16" t="s">
        <v>59</v>
      </c>
      <c r="B41" s="13" t="s">
        <v>60</v>
      </c>
      <c r="C41" s="12">
        <v>267647.09999999998</v>
      </c>
      <c r="D41" s="12">
        <v>287310.7</v>
      </c>
      <c r="E41" s="12">
        <v>298511.90000000002</v>
      </c>
      <c r="H41" s="20"/>
    </row>
    <row r="42" spans="1:10" s="4" customFormat="1" ht="47.25" x14ac:dyDescent="0.2">
      <c r="A42" s="16" t="s">
        <v>61</v>
      </c>
      <c r="B42" s="13" t="s">
        <v>62</v>
      </c>
      <c r="C42" s="12">
        <f>SUM(C43:C44)</f>
        <v>175108.8</v>
      </c>
      <c r="D42" s="12">
        <f t="shared" ref="D42:E42" si="8">SUM(D43:D44)</f>
        <v>175046.1</v>
      </c>
      <c r="E42" s="12">
        <f t="shared" si="8"/>
        <v>175076</v>
      </c>
      <c r="H42" s="20"/>
    </row>
    <row r="43" spans="1:10" s="4" customFormat="1" x14ac:dyDescent="0.2">
      <c r="A43" s="16" t="s">
        <v>63</v>
      </c>
      <c r="B43" s="13" t="s">
        <v>64</v>
      </c>
      <c r="C43" s="12">
        <v>154843</v>
      </c>
      <c r="D43" s="12">
        <v>154849.70000000001</v>
      </c>
      <c r="E43" s="12">
        <v>154860.70000000001</v>
      </c>
      <c r="H43" s="20"/>
    </row>
    <row r="44" spans="1:10" s="4" customFormat="1" ht="31.5" x14ac:dyDescent="0.2">
      <c r="A44" s="16" t="s">
        <v>65</v>
      </c>
      <c r="B44" s="13" t="s">
        <v>66</v>
      </c>
      <c r="C44" s="12">
        <v>20265.8</v>
      </c>
      <c r="D44" s="12">
        <v>20196.400000000001</v>
      </c>
      <c r="E44" s="12">
        <v>20215.3</v>
      </c>
      <c r="H44" s="20"/>
    </row>
    <row r="45" spans="1:10" s="4" customFormat="1" ht="47.25" x14ac:dyDescent="0.2">
      <c r="A45" s="16" t="s">
        <v>67</v>
      </c>
      <c r="B45" s="13" t="s">
        <v>68</v>
      </c>
      <c r="C45" s="12">
        <f>SUM(C46:C47)</f>
        <v>19777.900000000001</v>
      </c>
      <c r="D45" s="12">
        <f t="shared" ref="D45:E45" si="9">SUM(D46:D47)</f>
        <v>19777.900000000001</v>
      </c>
      <c r="E45" s="12">
        <f t="shared" si="9"/>
        <v>19777.900000000001</v>
      </c>
      <c r="H45" s="20"/>
    </row>
    <row r="46" spans="1:10" s="4" customFormat="1" ht="126" x14ac:dyDescent="0.2">
      <c r="A46" s="16" t="s">
        <v>69</v>
      </c>
      <c r="B46" s="13" t="s">
        <v>70</v>
      </c>
      <c r="C46" s="12">
        <v>18686.7</v>
      </c>
      <c r="D46" s="12">
        <v>18686.7</v>
      </c>
      <c r="E46" s="12">
        <v>18686.7</v>
      </c>
      <c r="H46" s="20"/>
    </row>
    <row r="47" spans="1:10" s="4" customFormat="1" ht="47.25" x14ac:dyDescent="0.2">
      <c r="A47" s="16" t="s">
        <v>71</v>
      </c>
      <c r="B47" s="13" t="s">
        <v>72</v>
      </c>
      <c r="C47" s="12">
        <v>1091.2</v>
      </c>
      <c r="D47" s="12">
        <v>1091.2</v>
      </c>
      <c r="E47" s="12">
        <v>1091.2</v>
      </c>
      <c r="H47" s="20"/>
    </row>
    <row r="48" spans="1:10" s="4" customFormat="1" x14ac:dyDescent="0.2">
      <c r="A48" s="16" t="s">
        <v>73</v>
      </c>
      <c r="B48" s="13" t="s">
        <v>74</v>
      </c>
      <c r="C48" s="12">
        <f>SUM(C49:C50)</f>
        <v>9150.2999999999993</v>
      </c>
      <c r="D48" s="12">
        <f t="shared" ref="D48:E48" si="10">SUM(D49:D50)</f>
        <v>9150.2999999999993</v>
      </c>
      <c r="E48" s="12">
        <f t="shared" si="10"/>
        <v>9150.2999999999993</v>
      </c>
      <c r="H48" s="20"/>
    </row>
    <row r="49" spans="1:8" s="4" customFormat="1" ht="63" x14ac:dyDescent="0.2">
      <c r="A49" s="16" t="s">
        <v>75</v>
      </c>
      <c r="B49" s="13" t="s">
        <v>76</v>
      </c>
      <c r="C49" s="12">
        <v>8735</v>
      </c>
      <c r="D49" s="12">
        <v>8735</v>
      </c>
      <c r="E49" s="12">
        <v>8735</v>
      </c>
      <c r="H49" s="20"/>
    </row>
    <row r="50" spans="1:8" s="4" customFormat="1" ht="110.25" x14ac:dyDescent="0.2">
      <c r="A50" s="16" t="s">
        <v>77</v>
      </c>
      <c r="B50" s="13" t="s">
        <v>78</v>
      </c>
      <c r="C50" s="12">
        <v>415.3</v>
      </c>
      <c r="D50" s="12">
        <v>415.3</v>
      </c>
      <c r="E50" s="12">
        <v>415.3</v>
      </c>
      <c r="H50" s="20"/>
    </row>
    <row r="51" spans="1:8" s="4" customFormat="1" ht="31.5" x14ac:dyDescent="0.2">
      <c r="A51" s="16" t="s">
        <v>79</v>
      </c>
      <c r="B51" s="13" t="s">
        <v>80</v>
      </c>
      <c r="C51" s="12">
        <f>SUM(C52:C57)</f>
        <v>1167851.2</v>
      </c>
      <c r="D51" s="12">
        <f t="shared" ref="D51:E51" si="11">SUM(D52:D57)</f>
        <v>1171580.7000000002</v>
      </c>
      <c r="E51" s="12">
        <f t="shared" si="11"/>
        <v>1172653.2</v>
      </c>
      <c r="H51" s="20"/>
    </row>
    <row r="52" spans="1:8" s="4" customFormat="1" ht="63" x14ac:dyDescent="0.2">
      <c r="A52" s="16" t="s">
        <v>81</v>
      </c>
      <c r="B52" s="13" t="s">
        <v>82</v>
      </c>
      <c r="C52" s="12">
        <v>1038258.9</v>
      </c>
      <c r="D52" s="12">
        <v>1038520.6</v>
      </c>
      <c r="E52" s="12">
        <v>1037965.3</v>
      </c>
      <c r="H52" s="20"/>
    </row>
    <row r="53" spans="1:8" s="4" customFormat="1" ht="63" x14ac:dyDescent="0.2">
      <c r="A53" s="16" t="s">
        <v>83</v>
      </c>
      <c r="B53" s="13" t="s">
        <v>84</v>
      </c>
      <c r="C53" s="12">
        <v>2192.9</v>
      </c>
      <c r="D53" s="12">
        <v>2192.9</v>
      </c>
      <c r="E53" s="12">
        <v>2192.9</v>
      </c>
      <c r="H53" s="20"/>
    </row>
    <row r="54" spans="1:8" s="4" customFormat="1" ht="173.25" x14ac:dyDescent="0.2">
      <c r="A54" s="16" t="s">
        <v>85</v>
      </c>
      <c r="B54" s="13" t="s">
        <v>86</v>
      </c>
      <c r="C54" s="12">
        <v>12213.4</v>
      </c>
      <c r="D54" s="12">
        <v>12383.1</v>
      </c>
      <c r="E54" s="12">
        <v>12194.1</v>
      </c>
      <c r="H54" s="20"/>
    </row>
    <row r="55" spans="1:8" s="4" customFormat="1" ht="31.5" x14ac:dyDescent="0.2">
      <c r="A55" s="16" t="s">
        <v>87</v>
      </c>
      <c r="B55" s="13" t="s">
        <v>88</v>
      </c>
      <c r="C55" s="12">
        <v>40601</v>
      </c>
      <c r="D55" s="12">
        <v>40884.1</v>
      </c>
      <c r="E55" s="12">
        <v>40690.9</v>
      </c>
      <c r="H55" s="20"/>
    </row>
    <row r="56" spans="1:8" s="4" customFormat="1" ht="31.5" x14ac:dyDescent="0.2">
      <c r="A56" s="16" t="s">
        <v>114</v>
      </c>
      <c r="B56" s="13" t="s">
        <v>89</v>
      </c>
      <c r="C56" s="12">
        <v>29000</v>
      </c>
      <c r="D56" s="12">
        <v>30400</v>
      </c>
      <c r="E56" s="12">
        <v>31800</v>
      </c>
      <c r="H56" s="20"/>
    </row>
    <row r="57" spans="1:8" s="4" customFormat="1" ht="94.5" x14ac:dyDescent="0.2">
      <c r="A57" s="16" t="s">
        <v>113</v>
      </c>
      <c r="B57" s="13" t="s">
        <v>115</v>
      </c>
      <c r="C57" s="12">
        <v>45585</v>
      </c>
      <c r="D57" s="12">
        <v>47200</v>
      </c>
      <c r="E57" s="12">
        <v>47810</v>
      </c>
      <c r="H57" s="20"/>
    </row>
    <row r="58" spans="1:8" s="4" customFormat="1" x14ac:dyDescent="0.2">
      <c r="A58" s="16" t="s">
        <v>90</v>
      </c>
      <c r="B58" s="13" t="s">
        <v>91</v>
      </c>
      <c r="C58" s="12">
        <f>SUM(C59)</f>
        <v>677014.79999999993</v>
      </c>
      <c r="D58" s="12">
        <f t="shared" ref="D58:E58" si="12">SUM(D59)</f>
        <v>676886.29999999993</v>
      </c>
      <c r="E58" s="12">
        <f t="shared" si="12"/>
        <v>676755.6</v>
      </c>
      <c r="H58" s="20"/>
    </row>
    <row r="59" spans="1:8" s="4" customFormat="1" x14ac:dyDescent="0.2">
      <c r="A59" s="16" t="s">
        <v>92</v>
      </c>
      <c r="B59" s="13" t="s">
        <v>93</v>
      </c>
      <c r="C59" s="12">
        <v>677014.79999999993</v>
      </c>
      <c r="D59" s="12">
        <v>676886.29999999993</v>
      </c>
      <c r="E59" s="12">
        <v>676755.6</v>
      </c>
      <c r="H59" s="20"/>
    </row>
    <row r="60" spans="1:8" s="4" customFormat="1" x14ac:dyDescent="0.2">
      <c r="A60" s="16" t="s">
        <v>94</v>
      </c>
      <c r="B60" s="13" t="s">
        <v>95</v>
      </c>
      <c r="C60" s="12">
        <f>C61+C65</f>
        <v>16774412.200000003</v>
      </c>
      <c r="D60" s="12">
        <f>D61+D65</f>
        <v>15034672.999999998</v>
      </c>
      <c r="E60" s="12">
        <f>E61+E65</f>
        <v>0</v>
      </c>
      <c r="H60" s="20"/>
    </row>
    <row r="61" spans="1:8" s="4" customFormat="1" ht="47.25" x14ac:dyDescent="0.2">
      <c r="A61" s="16" t="s">
        <v>96</v>
      </c>
      <c r="B61" s="13" t="s">
        <v>97</v>
      </c>
      <c r="C61" s="12">
        <f>SUM(C62:C64)</f>
        <v>16300948.900000002</v>
      </c>
      <c r="D61" s="12">
        <f>SUM(D62:D64)</f>
        <v>15034672.999999998</v>
      </c>
      <c r="E61" s="12">
        <f>SUM(E62:E64)</f>
        <v>0</v>
      </c>
      <c r="H61" s="20"/>
    </row>
    <row r="62" spans="1:8" s="4" customFormat="1" ht="47.25" x14ac:dyDescent="0.2">
      <c r="A62" s="16" t="s">
        <v>98</v>
      </c>
      <c r="B62" s="13" t="s">
        <v>99</v>
      </c>
      <c r="C62" s="12">
        <v>11556245.200000001</v>
      </c>
      <c r="D62" s="12">
        <v>10477796.699999999</v>
      </c>
      <c r="E62" s="12">
        <v>0</v>
      </c>
      <c r="H62" s="20"/>
    </row>
    <row r="63" spans="1:8" s="4" customFormat="1" ht="31.5" x14ac:dyDescent="0.2">
      <c r="A63" s="16" t="s">
        <v>100</v>
      </c>
      <c r="B63" s="13" t="s">
        <v>101</v>
      </c>
      <c r="C63" s="12">
        <v>3161282.9999999995</v>
      </c>
      <c r="D63" s="12">
        <v>3210348.7</v>
      </c>
      <c r="E63" s="12">
        <v>0</v>
      </c>
      <c r="H63" s="20"/>
    </row>
    <row r="64" spans="1:8" s="4" customFormat="1" x14ac:dyDescent="0.2">
      <c r="A64" s="16" t="s">
        <v>102</v>
      </c>
      <c r="B64" s="13" t="s">
        <v>103</v>
      </c>
      <c r="C64" s="12">
        <v>1583420.7000000002</v>
      </c>
      <c r="D64" s="12">
        <v>1346527.6</v>
      </c>
      <c r="E64" s="12">
        <v>0</v>
      </c>
      <c r="H64" s="20"/>
    </row>
    <row r="65" spans="1:8" s="4" customFormat="1" ht="47.25" x14ac:dyDescent="0.2">
      <c r="A65" s="16" t="s">
        <v>104</v>
      </c>
      <c r="B65" s="13" t="s">
        <v>105</v>
      </c>
      <c r="C65" s="12">
        <f>C66</f>
        <v>473463.3</v>
      </c>
      <c r="D65" s="12">
        <f t="shared" ref="D65:E65" si="13">D66</f>
        <v>0</v>
      </c>
      <c r="E65" s="12">
        <f t="shared" si="13"/>
        <v>0</v>
      </c>
      <c r="H65" s="20"/>
    </row>
    <row r="66" spans="1:8" s="4" customFormat="1" ht="63" x14ac:dyDescent="0.2">
      <c r="A66" s="16" t="s">
        <v>106</v>
      </c>
      <c r="B66" s="13" t="s">
        <v>107</v>
      </c>
      <c r="C66" s="12">
        <v>473463.3</v>
      </c>
      <c r="D66" s="12">
        <v>0</v>
      </c>
      <c r="E66" s="12">
        <v>0</v>
      </c>
      <c r="H66" s="20"/>
    </row>
  </sheetData>
  <autoFilter ref="A12:E12"/>
  <mergeCells count="4">
    <mergeCell ref="A10:A11"/>
    <mergeCell ref="B10:B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2023-10-13T08:17:15Z</cp:lastPrinted>
  <dcterms:created xsi:type="dcterms:W3CDTF">2021-08-20T06:29:45Z</dcterms:created>
  <dcterms:modified xsi:type="dcterms:W3CDTF">2023-10-13T08:18:22Z</dcterms:modified>
</cp:coreProperties>
</file>