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на 01.06.2023 " sheetId="1" r:id="rId1"/>
  </sheets>
  <calcPr calcId="145621"/>
</workbook>
</file>

<file path=xl/calcChain.xml><?xml version="1.0" encoding="utf-8"?>
<calcChain xmlns="http://schemas.openxmlformats.org/spreadsheetml/2006/main">
  <c r="G66" i="1" l="1"/>
  <c r="I65" i="1"/>
  <c r="G64" i="1"/>
  <c r="I63" i="1"/>
  <c r="I61" i="1"/>
  <c r="I60" i="1"/>
  <c r="I59" i="1"/>
  <c r="I58" i="1"/>
  <c r="I57" i="1"/>
  <c r="I56" i="1"/>
  <c r="I55" i="1"/>
  <c r="I54" i="1"/>
  <c r="I53" i="1"/>
  <c r="I52" i="1"/>
  <c r="I51" i="1"/>
  <c r="G50" i="1"/>
  <c r="I50" i="1" s="1"/>
  <c r="F50" i="1"/>
  <c r="F48" i="1" s="1"/>
  <c r="J47" i="1"/>
  <c r="I47" i="1"/>
  <c r="H47" i="1"/>
  <c r="E47" i="1"/>
  <c r="J46" i="1"/>
  <c r="I46" i="1"/>
  <c r="H46" i="1"/>
  <c r="E46" i="1"/>
  <c r="J45" i="1"/>
  <c r="I45" i="1"/>
  <c r="G45" i="1"/>
  <c r="H45" i="1" s="1"/>
  <c r="F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H22" i="1"/>
  <c r="G22" i="1"/>
  <c r="J22" i="1" s="1"/>
  <c r="F22" i="1"/>
  <c r="E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G9" i="1"/>
  <c r="G48" i="1" s="1"/>
  <c r="I48" i="1" s="1"/>
  <c r="F9" i="1"/>
  <c r="E9" i="1"/>
  <c r="H9" i="1" l="1"/>
  <c r="I22" i="1"/>
</calcChain>
</file>

<file path=xl/sharedStrings.xml><?xml version="1.0" encoding="utf-8"?>
<sst xmlns="http://schemas.openxmlformats.org/spreadsheetml/2006/main" count="100" uniqueCount="96">
  <si>
    <t>от 19.06.2023 №02-08/506</t>
  </si>
  <si>
    <t>Информация об исполнении консолидированного бюджета Ленинградской области на 01.06.2023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</si>
  <si>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</si>
  <si>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</si>
  <si>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</si>
  <si>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</si>
  <si>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01.06.2022.</t>
  </si>
  <si>
    <t>на 01.06.2023.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</si>
  <si>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</si>
  <si>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</si>
  <si>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</si>
  <si>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</si>
  <si>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</si>
  <si>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</si>
  <si>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</si>
  <si>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</si>
  <si>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</si>
  <si>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</si>
  <si>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</si>
  <si>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</si>
  <si>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</si>
  <si>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</si>
  <si>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</si>
  <si>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</si>
  <si>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</si>
  <si>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</si>
  <si>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</si>
  <si>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</si>
  <si>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</si>
  <si>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</si>
  <si>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</si>
  <si>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</si>
  <si>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</si>
  <si>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</si>
  <si>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</si>
  <si>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</si>
  <si>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</si>
  <si>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</si>
  <si>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</si>
  <si>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</si>
  <si>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</si>
  <si>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</si>
  <si>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</si>
  <si>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</si>
  <si>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</si>
  <si>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</si>
  <si>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</si>
  <si>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</si>
  <si>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</si>
  <si>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</si>
  <si>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</si>
  <si>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</si>
  <si>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</si>
  <si>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</si>
  <si>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</si>
  <si>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</si>
  <si>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</si>
  <si>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</si>
  <si>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</si>
  <si>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</si>
  <si>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</si>
  <si>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</si>
  <si>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</si>
  <si>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</si>
  <si>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</si>
  <si>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</si>
  <si>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</si>
  <si>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</si>
  <si>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</si>
  <si>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</si>
  <si>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</si>
  <si>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</si>
  <si>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</si>
  <si>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</si>
  <si>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</si>
  <si>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</si>
  <si>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</si>
  <si>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</si>
  <si>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</si>
  <si>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</si>
  <si>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</si>
  <si>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</si>
  <si>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</si>
  <si>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</si>
  <si>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</si>
  <si>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</si>
  <si>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</si>
  <si>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</si>
  <si>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</si>
  <si>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</si>
  <si>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</si>
  <si>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</si>
  <si>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</si>
  <si>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</si>
  <si>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</si>
  <si>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Федотова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</si>
</sst>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1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3" fillId="0" borderId="0"/>
    <xf numFmtId="0" fontId="17" fillId="0" borderId="0"/>
    <xf numFmtId="49" fontId="20" fillId="0" borderId="0">
      <alignment horizontal="center"/>
    </xf>
    <xf numFmtId="49" fontId="20" fillId="0" borderId="0">
      <alignment horizontal="center"/>
    </xf>
    <xf numFmtId="0" fontId="21" fillId="0" borderId="8"/>
    <xf numFmtId="49" fontId="20" fillId="0" borderId="9">
      <alignment horizontal="center" wrapText="1"/>
    </xf>
    <xf numFmtId="49" fontId="20" fillId="0" borderId="9">
      <alignment horizontal="center" wrapText="1"/>
    </xf>
    <xf numFmtId="0" fontId="20" fillId="0" borderId="10">
      <alignment horizontal="left" wrapText="1" indent="1"/>
    </xf>
    <xf numFmtId="49" fontId="20" fillId="0" borderId="11">
      <alignment horizontal="center" wrapText="1"/>
    </xf>
    <xf numFmtId="49" fontId="20" fillId="0" borderId="11">
      <alignment horizontal="center" wrapText="1"/>
    </xf>
    <xf numFmtId="0" fontId="20" fillId="0" borderId="12">
      <alignment horizontal="left" wrapText="1"/>
    </xf>
    <xf numFmtId="49" fontId="20" fillId="0" borderId="13">
      <alignment horizontal="center"/>
    </xf>
    <xf numFmtId="49" fontId="20" fillId="0" borderId="13">
      <alignment horizontal="center"/>
    </xf>
    <xf numFmtId="0" fontId="20" fillId="0" borderId="12">
      <alignment horizontal="left" wrapText="1" indent="2"/>
    </xf>
    <xf numFmtId="49" fontId="20" fillId="0" borderId="8"/>
    <xf numFmtId="49" fontId="20" fillId="0" borderId="8"/>
    <xf numFmtId="0" fontId="18" fillId="0" borderId="14"/>
    <xf numFmtId="4" fontId="20" fillId="0" borderId="13">
      <alignment horizontal="right"/>
    </xf>
    <xf numFmtId="4" fontId="20" fillId="0" borderId="13">
      <alignment horizontal="right"/>
    </xf>
    <xf numFmtId="0" fontId="20" fillId="0" borderId="0">
      <alignment horizontal="center" wrapText="1"/>
    </xf>
    <xf numFmtId="4" fontId="20" fillId="0" borderId="9">
      <alignment horizontal="right"/>
    </xf>
    <xf numFmtId="4" fontId="20" fillId="0" borderId="9">
      <alignment horizontal="right"/>
    </xf>
    <xf numFmtId="49" fontId="20" fillId="0" borderId="8">
      <alignment horizontal="left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15">
      <alignment horizontal="center" wrapText="1"/>
    </xf>
    <xf numFmtId="4" fontId="20" fillId="0" borderId="16">
      <alignment horizontal="right"/>
    </xf>
    <xf numFmtId="4" fontId="20" fillId="0" borderId="16">
      <alignment horizontal="right"/>
    </xf>
    <xf numFmtId="49" fontId="20" fillId="0" borderId="15">
      <alignment horizontal="center"/>
    </xf>
    <xf numFmtId="49" fontId="20" fillId="0" borderId="17">
      <alignment horizontal="center"/>
    </xf>
    <xf numFmtId="49" fontId="20" fillId="0" borderId="17">
      <alignment horizontal="center"/>
    </xf>
    <xf numFmtId="0" fontId="21" fillId="0" borderId="0">
      <alignment horizontal="center"/>
    </xf>
    <xf numFmtId="4" fontId="20" fillId="0" borderId="18">
      <alignment horizontal="right"/>
    </xf>
    <xf numFmtId="4" fontId="20" fillId="0" borderId="18">
      <alignment horizontal="right"/>
    </xf>
    <xf numFmtId="49" fontId="20" fillId="0" borderId="13">
      <alignment horizontal="center"/>
    </xf>
    <xf numFmtId="0" fontId="20" fillId="0" borderId="19">
      <alignment horizontal="left" wrapText="1"/>
    </xf>
    <xf numFmtId="0" fontId="20" fillId="0" borderId="19">
      <alignment horizontal="left" wrapText="1"/>
    </xf>
    <xf numFmtId="0" fontId="20" fillId="0" borderId="19">
      <alignment horizontal="left" wrapText="1" indent="1"/>
    </xf>
    <xf numFmtId="0" fontId="21" fillId="0" borderId="20">
      <alignment horizontal="left" wrapText="1"/>
    </xf>
    <xf numFmtId="0" fontId="21" fillId="0" borderId="20">
      <alignment horizontal="left" wrapText="1"/>
    </xf>
    <xf numFmtId="0" fontId="20" fillId="0" borderId="21">
      <alignment horizontal="left" wrapText="1"/>
    </xf>
    <xf numFmtId="0" fontId="20" fillId="0" borderId="22">
      <alignment horizontal="left" wrapText="1" indent="2"/>
    </xf>
    <xf numFmtId="0" fontId="20" fillId="0" borderId="22">
      <alignment horizontal="left" wrapText="1" indent="2"/>
    </xf>
    <xf numFmtId="0" fontId="20" fillId="0" borderId="21">
      <alignment horizontal="left" wrapText="1" indent="2"/>
    </xf>
    <xf numFmtId="0" fontId="18" fillId="0" borderId="14"/>
    <xf numFmtId="0" fontId="18" fillId="0" borderId="14"/>
    <xf numFmtId="0" fontId="18" fillId="0" borderId="23"/>
    <xf numFmtId="0" fontId="20" fillId="0" borderId="8"/>
    <xf numFmtId="0" fontId="20" fillId="0" borderId="8"/>
    <xf numFmtId="0" fontId="18" fillId="0" borderId="24"/>
    <xf numFmtId="0" fontId="18" fillId="0" borderId="8"/>
    <xf numFmtId="0" fontId="18" fillId="0" borderId="8"/>
    <xf numFmtId="0" fontId="21" fillId="0" borderId="25">
      <alignment horizontal="center" vertical="center" textRotation="90" wrapText="1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14">
      <alignment horizontal="center" vertical="center" textRotation="90" wrapText="1"/>
    </xf>
    <xf numFmtId="0" fontId="21" fillId="0" borderId="8"/>
    <xf numFmtId="0" fontId="21" fillId="0" borderId="8"/>
    <xf numFmtId="0" fontId="20" fillId="0" borderId="0">
      <alignment vertical="center"/>
    </xf>
    <xf numFmtId="0" fontId="20" fillId="0" borderId="12">
      <alignment horizontal="left" wrapText="1"/>
    </xf>
    <xf numFmtId="0" fontId="20" fillId="0" borderId="12">
      <alignment horizontal="left" wrapText="1"/>
    </xf>
    <xf numFmtId="0" fontId="21" fillId="0" borderId="8">
      <alignment horizontal="center" vertical="center" textRotation="90" wrapText="1"/>
    </xf>
    <xf numFmtId="0" fontId="20" fillId="0" borderId="10">
      <alignment horizontal="left" wrapText="1" indent="1"/>
    </xf>
    <xf numFmtId="0" fontId="20" fillId="0" borderId="10">
      <alignment horizontal="left" wrapText="1" indent="1"/>
    </xf>
    <xf numFmtId="0" fontId="21" fillId="0" borderId="14">
      <alignment horizontal="center" vertical="center" textRotation="90"/>
    </xf>
    <xf numFmtId="0" fontId="20" fillId="0" borderId="12">
      <alignment horizontal="left" wrapText="1" indent="2"/>
    </xf>
    <xf numFmtId="0" fontId="20" fillId="0" borderId="12">
      <alignment horizontal="left" wrapText="1" indent="2"/>
    </xf>
    <xf numFmtId="0" fontId="21" fillId="0" borderId="8">
      <alignment horizontal="center" vertical="center" textRotation="90"/>
    </xf>
    <xf numFmtId="0" fontId="18" fillId="3" borderId="26"/>
    <xf numFmtId="0" fontId="18" fillId="3" borderId="26"/>
    <xf numFmtId="0" fontId="21" fillId="0" borderId="25">
      <alignment horizontal="center" vertical="center" textRotation="90"/>
    </xf>
    <xf numFmtId="0" fontId="20" fillId="0" borderId="27">
      <alignment horizontal="left" wrapText="1" indent="2"/>
    </xf>
    <xf numFmtId="0" fontId="20" fillId="0" borderId="27">
      <alignment horizontal="left" wrapText="1" indent="2"/>
    </xf>
    <xf numFmtId="0" fontId="21" fillId="0" borderId="28">
      <alignment horizontal="center" vertical="center" textRotation="90"/>
    </xf>
    <xf numFmtId="0" fontId="20" fillId="0" borderId="0">
      <alignment horizontal="center" wrapText="1"/>
    </xf>
    <xf numFmtId="0" fontId="20" fillId="0" borderId="0">
      <alignment horizontal="center" wrapText="1"/>
    </xf>
    <xf numFmtId="0" fontId="22" fillId="0" borderId="8">
      <alignment wrapText="1"/>
    </xf>
    <xf numFmtId="49" fontId="20" fillId="0" borderId="8">
      <alignment horizontal="left"/>
    </xf>
    <xf numFmtId="49" fontId="20" fillId="0" borderId="8">
      <alignment horizontal="left"/>
    </xf>
    <xf numFmtId="0" fontId="22" fillId="0" borderId="14">
      <alignment wrapText="1"/>
    </xf>
    <xf numFmtId="49" fontId="20" fillId="0" borderId="15">
      <alignment horizontal="center" wrapText="1"/>
    </xf>
    <xf numFmtId="49" fontId="20" fillId="0" borderId="15">
      <alignment horizontal="center" wrapText="1"/>
    </xf>
    <xf numFmtId="0" fontId="20" fillId="0" borderId="28">
      <alignment horizontal="center" vertical="top" wrapText="1"/>
    </xf>
    <xf numFmtId="49" fontId="20" fillId="0" borderId="15">
      <alignment horizontal="center" shrinkToFit="1"/>
    </xf>
    <xf numFmtId="49" fontId="20" fillId="0" borderId="15">
      <alignment horizontal="center" shrinkToFit="1"/>
    </xf>
    <xf numFmtId="0" fontId="21" fillId="0" borderId="29"/>
    <xf numFmtId="49" fontId="20" fillId="0" borderId="13">
      <alignment horizontal="center" shrinkToFit="1"/>
    </xf>
    <xf numFmtId="49" fontId="20" fillId="0" borderId="13">
      <alignment horizontal="center" shrinkToFit="1"/>
    </xf>
    <xf numFmtId="49" fontId="23" fillId="0" borderId="30">
      <alignment horizontal="left" vertical="center" wrapText="1"/>
    </xf>
    <xf numFmtId="0" fontId="20" fillId="0" borderId="21">
      <alignment horizontal="left" wrapText="1"/>
    </xf>
    <xf numFmtId="0" fontId="20" fillId="0" borderId="21">
      <alignment horizontal="left" wrapText="1"/>
    </xf>
    <xf numFmtId="49" fontId="20" fillId="0" borderId="31">
      <alignment horizontal="left" vertical="center" wrapText="1" indent="2"/>
    </xf>
    <xf numFmtId="0" fontId="20" fillId="0" borderId="19">
      <alignment horizontal="left" wrapText="1" indent="1"/>
    </xf>
    <xf numFmtId="0" fontId="20" fillId="0" borderId="19">
      <alignment horizontal="left" wrapText="1" indent="1"/>
    </xf>
    <xf numFmtId="49" fontId="20" fillId="0" borderId="27">
      <alignment horizontal="left" vertical="center" wrapText="1" indent="3"/>
    </xf>
    <xf numFmtId="0" fontId="20" fillId="0" borderId="21">
      <alignment horizontal="left" wrapText="1" indent="2"/>
    </xf>
    <xf numFmtId="0" fontId="20" fillId="0" borderId="21">
      <alignment horizontal="left" wrapText="1" indent="2"/>
    </xf>
    <xf numFmtId="49" fontId="20" fillId="0" borderId="30">
      <alignment horizontal="left" vertical="center" wrapText="1" indent="3"/>
    </xf>
    <xf numFmtId="0" fontId="20" fillId="0" borderId="19">
      <alignment horizontal="left" wrapText="1" indent="2"/>
    </xf>
    <xf numFmtId="0" fontId="20" fillId="0" borderId="19">
      <alignment horizontal="left" wrapText="1" indent="2"/>
    </xf>
    <xf numFmtId="49" fontId="20" fillId="0" borderId="32">
      <alignment horizontal="left" vertical="center" wrapText="1" indent="3"/>
    </xf>
    <xf numFmtId="0" fontId="18" fillId="0" borderId="23"/>
    <xf numFmtId="0" fontId="18" fillId="0" borderId="23"/>
    <xf numFmtId="0" fontId="23" fillId="0" borderId="29">
      <alignment horizontal="left" vertical="center" wrapText="1"/>
    </xf>
    <xf numFmtId="0" fontId="18" fillId="0" borderId="24"/>
    <xf numFmtId="0" fontId="18" fillId="0" borderId="24"/>
    <xf numFmtId="49" fontId="20" fillId="0" borderId="14">
      <alignment horizontal="left" vertical="center" wrapText="1" indent="3"/>
    </xf>
    <xf numFmtId="0" fontId="21" fillId="0" borderId="25">
      <alignment horizontal="center" vertical="center" textRotation="90" wrapText="1"/>
    </xf>
    <xf numFmtId="0" fontId="21" fillId="0" borderId="25">
      <alignment horizontal="center" vertical="center" textRotation="90" wrapText="1"/>
    </xf>
    <xf numFmtId="49" fontId="20" fillId="0" borderId="0">
      <alignment horizontal="left" vertical="center" wrapText="1" indent="3"/>
    </xf>
    <xf numFmtId="0" fontId="21" fillId="0" borderId="14">
      <alignment horizontal="center" vertical="center" textRotation="90" wrapText="1"/>
    </xf>
    <xf numFmtId="0" fontId="21" fillId="0" borderId="14">
      <alignment horizontal="center" vertical="center" textRotation="90" wrapText="1"/>
    </xf>
    <xf numFmtId="49" fontId="20" fillId="0" borderId="8">
      <alignment horizontal="left" vertical="center" wrapText="1" indent="3"/>
    </xf>
    <xf numFmtId="0" fontId="20" fillId="0" borderId="0">
      <alignment vertical="center"/>
    </xf>
    <xf numFmtId="0" fontId="20" fillId="0" borderId="0">
      <alignment vertical="center"/>
    </xf>
    <xf numFmtId="49" fontId="23" fillId="0" borderId="29">
      <alignment horizontal="left" vertical="center" wrapText="1"/>
    </xf>
    <xf numFmtId="0" fontId="21" fillId="0" borderId="8">
      <alignment horizontal="center" vertical="center" textRotation="90" wrapText="1"/>
    </xf>
    <xf numFmtId="0" fontId="21" fillId="0" borderId="8">
      <alignment horizontal="center" vertical="center" textRotation="90" wrapText="1"/>
    </xf>
    <xf numFmtId="0" fontId="20" fillId="0" borderId="30">
      <alignment horizontal="left" vertical="center" wrapText="1"/>
    </xf>
    <xf numFmtId="0" fontId="21" fillId="0" borderId="14">
      <alignment horizontal="center" vertical="center" textRotation="90"/>
    </xf>
    <xf numFmtId="0" fontId="21" fillId="0" borderId="14">
      <alignment horizontal="center" vertical="center" textRotation="90"/>
    </xf>
    <xf numFmtId="0" fontId="20" fillId="0" borderId="32">
      <alignment horizontal="left" vertical="center" wrapText="1"/>
    </xf>
    <xf numFmtId="0" fontId="21" fillId="0" borderId="8">
      <alignment horizontal="center" vertical="center" textRotation="90"/>
    </xf>
    <xf numFmtId="0" fontId="21" fillId="0" borderId="8">
      <alignment horizontal="center" vertical="center" textRotation="90"/>
    </xf>
    <xf numFmtId="49" fontId="20" fillId="0" borderId="30">
      <alignment horizontal="left" vertical="center" wrapText="1"/>
    </xf>
    <xf numFmtId="0" fontId="21" fillId="0" borderId="25">
      <alignment horizontal="center" vertical="center" textRotation="90"/>
    </xf>
    <xf numFmtId="0" fontId="21" fillId="0" borderId="25">
      <alignment horizontal="center" vertical="center" textRotation="90"/>
    </xf>
    <xf numFmtId="49" fontId="20" fillId="0" borderId="32">
      <alignment horizontal="left" vertical="center" wrapText="1"/>
    </xf>
    <xf numFmtId="0" fontId="21" fillId="0" borderId="28">
      <alignment horizontal="center" vertical="center" textRotation="90"/>
    </xf>
    <xf numFmtId="0" fontId="21" fillId="0" borderId="28">
      <alignment horizontal="center" vertical="center" textRotation="90"/>
    </xf>
    <xf numFmtId="49" fontId="21" fillId="0" borderId="33">
      <alignment horizontal="center"/>
    </xf>
    <xf numFmtId="0" fontId="22" fillId="0" borderId="8">
      <alignment wrapText="1"/>
    </xf>
    <xf numFmtId="0" fontId="22" fillId="0" borderId="8">
      <alignment wrapText="1"/>
    </xf>
    <xf numFmtId="49" fontId="21" fillId="0" borderId="34">
      <alignment horizontal="center" vertical="center" wrapText="1"/>
    </xf>
    <xf numFmtId="0" fontId="22" fillId="0" borderId="28">
      <alignment wrapText="1"/>
    </xf>
    <xf numFmtId="0" fontId="22" fillId="0" borderId="28">
      <alignment wrapText="1"/>
    </xf>
    <xf numFmtId="49" fontId="20" fillId="0" borderId="35">
      <alignment horizontal="center" vertical="center" wrapText="1"/>
    </xf>
    <xf numFmtId="0" fontId="22" fillId="0" borderId="14">
      <alignment wrapText="1"/>
    </xf>
    <xf numFmtId="0" fontId="22" fillId="0" borderId="14">
      <alignment wrapText="1"/>
    </xf>
    <xf numFmtId="49" fontId="20" fillId="0" borderId="15">
      <alignment horizontal="center" vertical="center" wrapText="1"/>
    </xf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49" fontId="20" fillId="0" borderId="34">
      <alignment horizontal="center" vertical="center" wrapText="1"/>
    </xf>
    <xf numFmtId="0" fontId="21" fillId="0" borderId="29"/>
    <xf numFmtId="0" fontId="21" fillId="0" borderId="29"/>
    <xf numFmtId="49" fontId="20" fillId="0" borderId="36">
      <alignment horizontal="center" vertical="center" wrapText="1"/>
    </xf>
    <xf numFmtId="49" fontId="23" fillId="0" borderId="30">
      <alignment horizontal="left" vertical="center" wrapText="1"/>
    </xf>
    <xf numFmtId="49" fontId="23" fillId="0" borderId="30">
      <alignment horizontal="left" vertical="center" wrapText="1"/>
    </xf>
    <xf numFmtId="49" fontId="20" fillId="0" borderId="37">
      <alignment horizontal="center" vertical="center" wrapText="1"/>
    </xf>
    <xf numFmtId="49" fontId="20" fillId="0" borderId="31">
      <alignment horizontal="left" vertical="center" wrapText="1" indent="2"/>
    </xf>
    <xf numFmtId="49" fontId="20" fillId="0" borderId="31">
      <alignment horizontal="left" vertical="center" wrapText="1" indent="2"/>
    </xf>
    <xf numFmtId="49" fontId="20" fillId="0" borderId="0">
      <alignment horizontal="center" vertical="center" wrapText="1"/>
    </xf>
    <xf numFmtId="49" fontId="20" fillId="0" borderId="27">
      <alignment horizontal="left" vertical="center" wrapText="1" indent="3"/>
    </xf>
    <xf numFmtId="49" fontId="20" fillId="0" borderId="27">
      <alignment horizontal="left" vertical="center" wrapText="1" indent="3"/>
    </xf>
    <xf numFmtId="49" fontId="20" fillId="0" borderId="8">
      <alignment horizontal="center" vertical="center" wrapText="1"/>
    </xf>
    <xf numFmtId="49" fontId="20" fillId="0" borderId="30">
      <alignment horizontal="left" vertical="center" wrapText="1" indent="3"/>
    </xf>
    <xf numFmtId="49" fontId="20" fillId="0" borderId="30">
      <alignment horizontal="left" vertical="center" wrapText="1" indent="3"/>
    </xf>
    <xf numFmtId="49" fontId="21" fillId="0" borderId="33">
      <alignment horizontal="center" vertical="center" wrapText="1"/>
    </xf>
    <xf numFmtId="49" fontId="20" fillId="0" borderId="32">
      <alignment horizontal="left" vertical="center" wrapText="1" indent="3"/>
    </xf>
    <xf numFmtId="49" fontId="20" fillId="0" borderId="32">
      <alignment horizontal="left" vertical="center" wrapText="1" indent="3"/>
    </xf>
    <xf numFmtId="0" fontId="21" fillId="0" borderId="33">
      <alignment horizontal="center" vertical="center"/>
    </xf>
    <xf numFmtId="0" fontId="23" fillId="0" borderId="29">
      <alignment horizontal="left" vertical="center" wrapText="1"/>
    </xf>
    <xf numFmtId="0" fontId="23" fillId="0" borderId="29">
      <alignment horizontal="left" vertical="center" wrapText="1"/>
    </xf>
    <xf numFmtId="0" fontId="20" fillId="0" borderId="35">
      <alignment horizontal="center" vertical="center"/>
    </xf>
    <xf numFmtId="49" fontId="20" fillId="0" borderId="14">
      <alignment horizontal="left" vertical="center" wrapText="1" indent="3"/>
    </xf>
    <xf numFmtId="49" fontId="20" fillId="0" borderId="14">
      <alignment horizontal="left" vertical="center" wrapText="1" indent="3"/>
    </xf>
    <xf numFmtId="0" fontId="20" fillId="0" borderId="15">
      <alignment horizontal="center" vertical="center"/>
    </xf>
    <xf numFmtId="49" fontId="20" fillId="0" borderId="0">
      <alignment horizontal="left" vertical="center" wrapText="1" indent="3"/>
    </xf>
    <xf numFmtId="49" fontId="20" fillId="0" borderId="0">
      <alignment horizontal="left" vertical="center" wrapText="1" indent="3"/>
    </xf>
    <xf numFmtId="0" fontId="20" fillId="0" borderId="34">
      <alignment horizontal="center" vertical="center"/>
    </xf>
    <xf numFmtId="49" fontId="20" fillId="0" borderId="8">
      <alignment horizontal="left" vertical="center" wrapText="1" indent="3"/>
    </xf>
    <xf numFmtId="49" fontId="20" fillId="0" borderId="8">
      <alignment horizontal="left" vertical="center" wrapText="1" indent="3"/>
    </xf>
    <xf numFmtId="0" fontId="21" fillId="0" borderId="34">
      <alignment horizontal="center" vertical="center"/>
    </xf>
    <xf numFmtId="49" fontId="23" fillId="0" borderId="29">
      <alignment horizontal="left" vertical="center" wrapText="1"/>
    </xf>
    <xf numFmtId="49" fontId="23" fillId="0" borderId="29">
      <alignment horizontal="left" vertical="center" wrapText="1"/>
    </xf>
    <xf numFmtId="0" fontId="20" fillId="0" borderId="36">
      <alignment horizontal="center" vertical="center"/>
    </xf>
    <xf numFmtId="0" fontId="20" fillId="0" borderId="30">
      <alignment horizontal="left" vertical="center" wrapText="1"/>
    </xf>
    <xf numFmtId="0" fontId="20" fillId="0" borderId="30">
      <alignment horizontal="left" vertical="center" wrapText="1"/>
    </xf>
    <xf numFmtId="49" fontId="21" fillId="0" borderId="33">
      <alignment horizontal="center" vertical="center"/>
    </xf>
    <xf numFmtId="0" fontId="20" fillId="0" borderId="32">
      <alignment horizontal="left" vertical="center" wrapText="1"/>
    </xf>
    <xf numFmtId="0" fontId="20" fillId="0" borderId="32">
      <alignment horizontal="left" vertical="center" wrapText="1"/>
    </xf>
    <xf numFmtId="49" fontId="20" fillId="0" borderId="35">
      <alignment horizontal="center" vertical="center"/>
    </xf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20" fillId="0" borderId="15">
      <alignment horizontal="center" vertical="center"/>
    </xf>
    <xf numFmtId="49" fontId="20" fillId="0" borderId="32">
      <alignment horizontal="left" vertical="center" wrapText="1"/>
    </xf>
    <xf numFmtId="49" fontId="20" fillId="0" borderId="32">
      <alignment horizontal="left" vertical="center" wrapText="1"/>
    </xf>
    <xf numFmtId="49" fontId="20" fillId="0" borderId="34">
      <alignment horizontal="center" vertical="center"/>
    </xf>
    <xf numFmtId="49" fontId="21" fillId="0" borderId="33">
      <alignment horizontal="center"/>
    </xf>
    <xf numFmtId="49" fontId="21" fillId="0" borderId="33">
      <alignment horizontal="center"/>
    </xf>
    <xf numFmtId="49" fontId="20" fillId="0" borderId="36">
      <alignment horizontal="center" vertical="center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9" fontId="20" fillId="0" borderId="28">
      <alignment horizontal="center" vertical="top" wrapText="1"/>
    </xf>
    <xf numFmtId="49" fontId="20" fillId="0" borderId="35">
      <alignment horizontal="center" vertical="center" wrapText="1"/>
    </xf>
    <xf numFmtId="49" fontId="20" fillId="0" borderId="35">
      <alignment horizontal="center" vertical="center" wrapText="1"/>
    </xf>
    <xf numFmtId="0" fontId="20" fillId="0" borderId="23"/>
    <xf numFmtId="49" fontId="20" fillId="0" borderId="15">
      <alignment horizontal="center" vertical="center" wrapText="1"/>
    </xf>
    <xf numFmtId="49" fontId="20" fillId="0" borderId="15">
      <alignment horizontal="center" vertical="center" wrapText="1"/>
    </xf>
    <xf numFmtId="4" fontId="20" fillId="0" borderId="38">
      <alignment horizontal="right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" fontId="20" fillId="0" borderId="37">
      <alignment horizontal="right"/>
    </xf>
    <xf numFmtId="49" fontId="20" fillId="0" borderId="36">
      <alignment horizontal="center" vertical="center" wrapText="1"/>
    </xf>
    <xf numFmtId="49" fontId="20" fillId="0" borderId="36">
      <alignment horizontal="center" vertical="center" wrapText="1"/>
    </xf>
    <xf numFmtId="4" fontId="20" fillId="0" borderId="0">
      <alignment horizontal="right" shrinkToFit="1"/>
    </xf>
    <xf numFmtId="49" fontId="20" fillId="0" borderId="37">
      <alignment horizontal="center" vertical="center" wrapText="1"/>
    </xf>
    <xf numFmtId="49" fontId="20" fillId="0" borderId="37">
      <alignment horizontal="center" vertical="center" wrapText="1"/>
    </xf>
    <xf numFmtId="4" fontId="20" fillId="0" borderId="8">
      <alignment horizontal="right"/>
    </xf>
    <xf numFmtId="49" fontId="20" fillId="0" borderId="0">
      <alignment horizontal="center" vertical="center" wrapText="1"/>
    </xf>
    <xf numFmtId="49" fontId="20" fillId="0" borderId="0">
      <alignment horizontal="center" vertical="center" wrapText="1"/>
    </xf>
    <xf numFmtId="49" fontId="20" fillId="0" borderId="8">
      <alignment horizontal="center" wrapText="1"/>
    </xf>
    <xf numFmtId="49" fontId="20" fillId="0" borderId="8">
      <alignment horizontal="center" vertical="center" wrapText="1"/>
    </xf>
    <xf numFmtId="49" fontId="20" fillId="0" borderId="8">
      <alignment horizontal="center" vertical="center" wrapText="1"/>
    </xf>
    <xf numFmtId="0" fontId="20" fillId="0" borderId="14">
      <alignment horizontal="center"/>
    </xf>
    <xf numFmtId="49" fontId="21" fillId="0" borderId="33">
      <alignment horizontal="center" vertical="center" wrapText="1"/>
    </xf>
    <xf numFmtId="49" fontId="21" fillId="0" borderId="33">
      <alignment horizontal="center" vertical="center" wrapText="1"/>
    </xf>
    <xf numFmtId="0" fontId="24" fillId="0" borderId="8"/>
    <xf numFmtId="0" fontId="21" fillId="0" borderId="33">
      <alignment horizontal="center" vertical="center"/>
    </xf>
    <xf numFmtId="0" fontId="21" fillId="0" borderId="33">
      <alignment horizontal="center" vertical="center"/>
    </xf>
    <xf numFmtId="0" fontId="24" fillId="0" borderId="14"/>
    <xf numFmtId="0" fontId="20" fillId="0" borderId="35">
      <alignment horizontal="center" vertical="center"/>
    </xf>
    <xf numFmtId="0" fontId="20" fillId="0" borderId="35">
      <alignment horizontal="center" vertical="center"/>
    </xf>
    <xf numFmtId="0" fontId="20" fillId="0" borderId="8">
      <alignment horizontal="center"/>
    </xf>
    <xf numFmtId="0" fontId="20" fillId="0" borderId="15">
      <alignment horizontal="center" vertical="center"/>
    </xf>
    <xf numFmtId="0" fontId="20" fillId="0" borderId="15">
      <alignment horizontal="center" vertical="center"/>
    </xf>
    <xf numFmtId="49" fontId="20" fillId="0" borderId="14">
      <alignment horizontal="center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9" fontId="20" fillId="0" borderId="0">
      <alignment horizontal="left"/>
    </xf>
    <xf numFmtId="0" fontId="21" fillId="0" borderId="34">
      <alignment horizontal="center" vertical="center"/>
    </xf>
    <xf numFmtId="0" fontId="21" fillId="0" borderId="34">
      <alignment horizontal="center" vertical="center"/>
    </xf>
    <xf numFmtId="4" fontId="20" fillId="0" borderId="23">
      <alignment horizontal="right"/>
    </xf>
    <xf numFmtId="0" fontId="20" fillId="0" borderId="36">
      <alignment horizontal="center" vertical="center"/>
    </xf>
    <xf numFmtId="0" fontId="20" fillId="0" borderId="36">
      <alignment horizontal="center" vertical="center"/>
    </xf>
    <xf numFmtId="0" fontId="20" fillId="0" borderId="28">
      <alignment horizontal="center" vertical="top"/>
    </xf>
    <xf numFmtId="49" fontId="21" fillId="0" borderId="33">
      <alignment horizontal="center" vertical="center"/>
    </xf>
    <xf numFmtId="49" fontId="21" fillId="0" borderId="33">
      <alignment horizontal="center" vertical="center"/>
    </xf>
    <xf numFmtId="4" fontId="20" fillId="0" borderId="24">
      <alignment horizontal="right"/>
    </xf>
    <xf numFmtId="49" fontId="20" fillId="0" borderId="35">
      <alignment horizontal="center" vertical="center"/>
    </xf>
    <xf numFmtId="49" fontId="20" fillId="0" borderId="35">
      <alignment horizontal="center" vertical="center"/>
    </xf>
    <xf numFmtId="4" fontId="20" fillId="0" borderId="39">
      <alignment horizontal="right"/>
    </xf>
    <xf numFmtId="49" fontId="20" fillId="0" borderId="15">
      <alignment horizontal="center" vertical="center"/>
    </xf>
    <xf numFmtId="49" fontId="20" fillId="0" borderId="15">
      <alignment horizontal="center" vertical="center"/>
    </xf>
    <xf numFmtId="0" fontId="20" fillId="0" borderId="24"/>
    <xf numFmtId="49" fontId="20" fillId="0" borderId="34">
      <alignment horizontal="center" vertical="center"/>
    </xf>
    <xf numFmtId="49" fontId="20" fillId="0" borderId="34">
      <alignment horizontal="center" vertical="center"/>
    </xf>
    <xf numFmtId="0" fontId="22" fillId="0" borderId="28">
      <alignment wrapText="1"/>
    </xf>
    <xf numFmtId="49" fontId="20" fillId="0" borderId="36">
      <alignment horizontal="center" vertical="center"/>
    </xf>
    <xf numFmtId="49" fontId="20" fillId="0" borderId="36">
      <alignment horizontal="center" vertical="center"/>
    </xf>
    <xf numFmtId="0" fontId="19" fillId="0" borderId="40"/>
    <xf numFmtId="49" fontId="20" fillId="0" borderId="8">
      <alignment horizontal="center"/>
    </xf>
    <xf numFmtId="49" fontId="20" fillId="0" borderId="8">
      <alignment horizontal="center"/>
    </xf>
    <xf numFmtId="0" fontId="20" fillId="0" borderId="14">
      <alignment horizontal="center"/>
    </xf>
    <xf numFmtId="0" fontId="20" fillId="0" borderId="14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49" fontId="20" fillId="0" borderId="8"/>
    <xf numFmtId="49" fontId="20" fillId="0" borderId="8"/>
    <xf numFmtId="0" fontId="20" fillId="0" borderId="28">
      <alignment horizontal="center" vertical="top"/>
    </xf>
    <xf numFmtId="0" fontId="20" fillId="0" borderId="28">
      <alignment horizontal="center" vertical="top"/>
    </xf>
    <xf numFmtId="49" fontId="20" fillId="0" borderId="28">
      <alignment horizontal="center" vertical="top" wrapText="1"/>
    </xf>
    <xf numFmtId="49" fontId="20" fillId="0" borderId="28">
      <alignment horizontal="center" vertical="top" wrapText="1"/>
    </xf>
    <xf numFmtId="0" fontId="20" fillId="0" borderId="23"/>
    <xf numFmtId="0" fontId="20" fillId="0" borderId="23"/>
    <xf numFmtId="4" fontId="20" fillId="0" borderId="38">
      <alignment horizontal="right"/>
    </xf>
    <xf numFmtId="4" fontId="20" fillId="0" borderId="38">
      <alignment horizontal="right"/>
    </xf>
    <xf numFmtId="4" fontId="20" fillId="0" borderId="37">
      <alignment horizontal="right"/>
    </xf>
    <xf numFmtId="4" fontId="20" fillId="0" borderId="37">
      <alignment horizontal="right"/>
    </xf>
    <xf numFmtId="4" fontId="20" fillId="0" borderId="0">
      <alignment horizontal="right" shrinkToFit="1"/>
    </xf>
    <xf numFmtId="4" fontId="20" fillId="0" borderId="0">
      <alignment horizontal="right" shrinkToFit="1"/>
    </xf>
    <xf numFmtId="4" fontId="20" fillId="0" borderId="8">
      <alignment horizontal="right"/>
    </xf>
    <xf numFmtId="4" fontId="20" fillId="0" borderId="8">
      <alignment horizontal="right"/>
    </xf>
    <xf numFmtId="0" fontId="20" fillId="0" borderId="14"/>
    <xf numFmtId="0" fontId="20" fillId="0" borderId="14"/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0" fontId="20" fillId="0" borderId="8">
      <alignment horizontal="center"/>
    </xf>
    <xf numFmtId="0" fontId="20" fillId="0" borderId="8">
      <alignment horizontal="center"/>
    </xf>
    <xf numFmtId="49" fontId="20" fillId="0" borderId="14">
      <alignment horizontal="center"/>
    </xf>
    <xf numFmtId="49" fontId="20" fillId="0" borderId="14">
      <alignment horizontal="center"/>
    </xf>
    <xf numFmtId="49" fontId="20" fillId="0" borderId="0">
      <alignment horizontal="left"/>
    </xf>
    <xf numFmtId="49" fontId="20" fillId="0" borderId="0">
      <alignment horizontal="left"/>
    </xf>
    <xf numFmtId="4" fontId="20" fillId="0" borderId="23">
      <alignment horizontal="right"/>
    </xf>
    <xf numFmtId="4" fontId="20" fillId="0" borderId="23">
      <alignment horizontal="right"/>
    </xf>
    <xf numFmtId="0" fontId="20" fillId="0" borderId="28">
      <alignment horizontal="center" vertical="top"/>
    </xf>
    <xf numFmtId="0" fontId="20" fillId="0" borderId="28">
      <alignment horizontal="center" vertical="top"/>
    </xf>
    <xf numFmtId="4" fontId="20" fillId="0" borderId="24">
      <alignment horizontal="right"/>
    </xf>
    <xf numFmtId="4" fontId="20" fillId="0" borderId="24">
      <alignment horizontal="right"/>
    </xf>
    <xf numFmtId="4" fontId="20" fillId="0" borderId="39">
      <alignment horizontal="right"/>
    </xf>
    <xf numFmtId="4" fontId="20" fillId="0" borderId="39">
      <alignment horizontal="right"/>
    </xf>
    <xf numFmtId="0" fontId="20" fillId="0" borderId="24"/>
    <xf numFmtId="0" fontId="20" fillId="0" borderId="24"/>
    <xf numFmtId="0" fontId="19" fillId="0" borderId="40"/>
    <xf numFmtId="0" fontId="19" fillId="0" borderId="40"/>
    <xf numFmtId="0" fontId="18" fillId="3" borderId="0"/>
    <xf numFmtId="0" fontId="18" fillId="3" borderId="0"/>
    <xf numFmtId="0" fontId="18" fillId="4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3" borderId="8"/>
    <xf numFmtId="0" fontId="18" fillId="3" borderId="8"/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1">
      <alignment horizontal="left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12">
      <alignment horizontal="left" wrapText="1" indent="1"/>
    </xf>
    <xf numFmtId="0" fontId="18" fillId="3" borderId="42"/>
    <xf numFmtId="0" fontId="18" fillId="3" borderId="42"/>
    <xf numFmtId="0" fontId="20" fillId="0" borderId="17">
      <alignment horizontal="left" wrapText="1" indent="2"/>
    </xf>
    <xf numFmtId="0" fontId="20" fillId="0" borderId="41">
      <alignment horizontal="left" wrapText="1"/>
    </xf>
    <xf numFmtId="0" fontId="20" fillId="0" borderId="41">
      <alignment horizontal="left" wrapText="1"/>
    </xf>
    <xf numFmtId="0" fontId="19" fillId="0" borderId="0"/>
    <xf numFmtId="0" fontId="20" fillId="0" borderId="12">
      <alignment horizontal="left" wrapText="1" indent="1"/>
    </xf>
    <xf numFmtId="0" fontId="20" fillId="0" borderId="12">
      <alignment horizontal="left" wrapText="1" indent="1"/>
    </xf>
    <xf numFmtId="0" fontId="26" fillId="0" borderId="0">
      <alignment horizontal="center" vertical="top"/>
    </xf>
    <xf numFmtId="0" fontId="20" fillId="0" borderId="17">
      <alignment horizontal="left" wrapText="1" indent="2"/>
    </xf>
    <xf numFmtId="0" fontId="20" fillId="0" borderId="17">
      <alignment horizontal="left" wrapText="1" indent="2"/>
    </xf>
    <xf numFmtId="0" fontId="20" fillId="0" borderId="14">
      <alignment horizontal="left"/>
    </xf>
    <xf numFmtId="0" fontId="18" fillId="3" borderId="14"/>
    <xf numFmtId="0" fontId="18" fillId="3" borderId="14"/>
    <xf numFmtId="49" fontId="20" fillId="0" borderId="33">
      <alignment horizontal="center" wrapText="1"/>
    </xf>
    <xf numFmtId="0" fontId="27" fillId="0" borderId="0">
      <alignment horizontal="center" wrapText="1"/>
    </xf>
    <xf numFmtId="0" fontId="27" fillId="0" borderId="0">
      <alignment horizontal="center" wrapText="1"/>
    </xf>
    <xf numFmtId="49" fontId="20" fillId="0" borderId="35">
      <alignment horizontal="center" wrapTex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49" fontId="20" fillId="0" borderId="34">
      <alignment horizontal="center"/>
    </xf>
    <xf numFmtId="0" fontId="20" fillId="0" borderId="8">
      <alignment wrapText="1"/>
    </xf>
    <xf numFmtId="0" fontId="20" fillId="0" borderId="8">
      <alignment wrapText="1"/>
    </xf>
    <xf numFmtId="0" fontId="20" fillId="0" borderId="37"/>
    <xf numFmtId="0" fontId="20" fillId="0" borderId="42">
      <alignment wrapText="1"/>
    </xf>
    <xf numFmtId="0" fontId="20" fillId="0" borderId="42">
      <alignment wrapText="1"/>
    </xf>
    <xf numFmtId="49" fontId="20" fillId="0" borderId="14"/>
    <xf numFmtId="0" fontId="20" fillId="0" borderId="14">
      <alignment horizontal="left"/>
    </xf>
    <xf numFmtId="0" fontId="20" fillId="0" borderId="14">
      <alignment horizontal="left"/>
    </xf>
    <xf numFmtId="49" fontId="20" fillId="0" borderId="0"/>
    <xf numFmtId="0" fontId="18" fillId="3" borderId="43"/>
    <xf numFmtId="0" fontId="18" fillId="3" borderId="43"/>
    <xf numFmtId="49" fontId="20" fillId="0" borderId="9">
      <alignment horizontal="center"/>
    </xf>
    <xf numFmtId="49" fontId="20" fillId="0" borderId="33">
      <alignment horizontal="center" wrapText="1"/>
    </xf>
    <xf numFmtId="49" fontId="20" fillId="0" borderId="33">
      <alignment horizontal="center" wrapText="1"/>
    </xf>
    <xf numFmtId="49" fontId="20" fillId="0" borderId="23">
      <alignment horizontal="center"/>
    </xf>
    <xf numFmtId="49" fontId="20" fillId="0" borderId="35">
      <alignment horizontal="center" wrapText="1"/>
    </xf>
    <xf numFmtId="49" fontId="20" fillId="0" borderId="35">
      <alignment horizontal="center" wrapText="1"/>
    </xf>
    <xf numFmtId="49" fontId="20" fillId="0" borderId="28">
      <alignment horizontal="center"/>
    </xf>
    <xf numFmtId="49" fontId="20" fillId="0" borderId="34">
      <alignment horizontal="center"/>
    </xf>
    <xf numFmtId="49" fontId="20" fillId="0" borderId="34">
      <alignment horizontal="center"/>
    </xf>
    <xf numFmtId="49" fontId="20" fillId="0" borderId="38">
      <alignment horizontal="center" vertical="center" wrapText="1"/>
    </xf>
    <xf numFmtId="0" fontId="18" fillId="3" borderId="44"/>
    <xf numFmtId="0" fontId="18" fillId="3" borderId="44"/>
    <xf numFmtId="4" fontId="20" fillId="0" borderId="28">
      <alignment horizontal="right"/>
    </xf>
    <xf numFmtId="0" fontId="20" fillId="0" borderId="37"/>
    <xf numFmtId="0" fontId="20" fillId="0" borderId="37"/>
    <xf numFmtId="0" fontId="20" fillId="5" borderId="0"/>
    <xf numFmtId="0" fontId="20" fillId="0" borderId="0">
      <alignment horizontal="center"/>
    </xf>
    <xf numFmtId="0" fontId="20" fillId="0" borderId="0">
      <alignment horizontal="center"/>
    </xf>
    <xf numFmtId="0" fontId="27" fillId="0" borderId="0">
      <alignment horizontal="center" wrapText="1"/>
    </xf>
    <xf numFmtId="49" fontId="20" fillId="0" borderId="14"/>
    <xf numFmtId="49" fontId="20" fillId="0" borderId="14"/>
    <xf numFmtId="0" fontId="20" fillId="0" borderId="0">
      <alignment horizontal="center"/>
    </xf>
    <xf numFmtId="49" fontId="20" fillId="0" borderId="0"/>
    <xf numFmtId="49" fontId="20" fillId="0" borderId="0"/>
    <xf numFmtId="0" fontId="20" fillId="0" borderId="8">
      <alignment wrapText="1"/>
    </xf>
    <xf numFmtId="49" fontId="20" fillId="0" borderId="9">
      <alignment horizontal="center"/>
    </xf>
    <xf numFmtId="49" fontId="20" fillId="0" borderId="9">
      <alignment horizontal="center"/>
    </xf>
    <xf numFmtId="0" fontId="20" fillId="0" borderId="42">
      <alignment wrapText="1"/>
    </xf>
    <xf numFmtId="49" fontId="20" fillId="0" borderId="23">
      <alignment horizontal="center"/>
    </xf>
    <xf numFmtId="49" fontId="20" fillId="0" borderId="23">
      <alignment horizontal="center"/>
    </xf>
    <xf numFmtId="0" fontId="28" fillId="0" borderId="45"/>
    <xf numFmtId="49" fontId="20" fillId="0" borderId="28">
      <alignment horizontal="center"/>
    </xf>
    <xf numFmtId="49" fontId="20" fillId="0" borderId="28">
      <alignment horizontal="center"/>
    </xf>
    <xf numFmtId="49" fontId="29" fillId="0" borderId="46">
      <alignment horizontal="right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6">
      <alignment horizontal="right"/>
    </xf>
    <xf numFmtId="49" fontId="20" fillId="0" borderId="38">
      <alignment horizontal="center" vertical="center" wrapText="1"/>
    </xf>
    <xf numFmtId="49" fontId="20" fillId="0" borderId="38">
      <alignment horizontal="center" vertical="center" wrapText="1"/>
    </xf>
    <xf numFmtId="0" fontId="28" fillId="0" borderId="8"/>
    <xf numFmtId="0" fontId="18" fillId="3" borderId="47"/>
    <xf numFmtId="0" fontId="18" fillId="3" borderId="47"/>
    <xf numFmtId="0" fontId="19" fillId="0" borderId="37"/>
    <xf numFmtId="4" fontId="20" fillId="0" borderId="28">
      <alignment horizontal="right"/>
    </xf>
    <xf numFmtId="4" fontId="20" fillId="0" borderId="28">
      <alignment horizontal="right"/>
    </xf>
    <xf numFmtId="0" fontId="20" fillId="0" borderId="38">
      <alignment horizontal="center"/>
    </xf>
    <xf numFmtId="0" fontId="20" fillId="5" borderId="37"/>
    <xf numFmtId="0" fontId="20" fillId="5" borderId="37"/>
    <xf numFmtId="49" fontId="18" fillId="0" borderId="48">
      <alignment horizontal="center"/>
    </xf>
    <xf numFmtId="0" fontId="20" fillId="5" borderId="0"/>
    <xf numFmtId="0" fontId="20" fillId="5" borderId="0"/>
    <xf numFmtId="165" fontId="20" fillId="0" borderId="20">
      <alignment horizontal="center"/>
    </xf>
    <xf numFmtId="0" fontId="27" fillId="0" borderId="0">
      <alignment horizontal="center" wrapText="1"/>
    </xf>
    <xf numFmtId="0" fontId="27" fillId="0" borderId="0">
      <alignment horizontal="center" wrapText="1"/>
    </xf>
    <xf numFmtId="0" fontId="20" fillId="0" borderId="49">
      <alignment horizontal="center"/>
    </xf>
    <xf numFmtId="0" fontId="28" fillId="0" borderId="45"/>
    <xf numFmtId="0" fontId="28" fillId="0" borderId="45"/>
    <xf numFmtId="49" fontId="20" fillId="0" borderId="22">
      <alignment horizontal="center"/>
    </xf>
    <xf numFmtId="49" fontId="29" fillId="0" borderId="46">
      <alignment horizontal="right"/>
    </xf>
    <xf numFmtId="49" fontId="29" fillId="0" borderId="46">
      <alignment horizontal="right"/>
    </xf>
    <xf numFmtId="49" fontId="20" fillId="0" borderId="20">
      <alignment horizontal="center"/>
    </xf>
    <xf numFmtId="0" fontId="20" fillId="0" borderId="46">
      <alignment horizontal="right"/>
    </xf>
    <xf numFmtId="0" fontId="20" fillId="0" borderId="46">
      <alignment horizontal="right"/>
    </xf>
    <xf numFmtId="0" fontId="20" fillId="0" borderId="20">
      <alignment horizontal="center"/>
    </xf>
    <xf numFmtId="0" fontId="28" fillId="0" borderId="8"/>
    <xf numFmtId="0" fontId="28" fillId="0" borderId="8"/>
    <xf numFmtId="49" fontId="20" fillId="0" borderId="50">
      <alignment horizontal="center"/>
    </xf>
    <xf numFmtId="0" fontId="20" fillId="0" borderId="38">
      <alignment horizontal="center"/>
    </xf>
    <xf numFmtId="0" fontId="20" fillId="0" borderId="38">
      <alignment horizontal="center"/>
    </xf>
    <xf numFmtId="0" fontId="28" fillId="0" borderId="0"/>
    <xf numFmtId="49" fontId="18" fillId="0" borderId="48">
      <alignment horizontal="center"/>
    </xf>
    <xf numFmtId="49" fontId="18" fillId="0" borderId="48">
      <alignment horizontal="center"/>
    </xf>
    <xf numFmtId="0" fontId="18" fillId="0" borderId="51"/>
    <xf numFmtId="165" fontId="20" fillId="0" borderId="20">
      <alignment horizontal="center"/>
    </xf>
    <xf numFmtId="165" fontId="20" fillId="0" borderId="20">
      <alignment horizontal="center"/>
    </xf>
    <xf numFmtId="0" fontId="18" fillId="0" borderId="40"/>
    <xf numFmtId="0" fontId="20" fillId="0" borderId="49">
      <alignment horizontal="center"/>
    </xf>
    <xf numFmtId="0" fontId="20" fillId="0" borderId="49">
      <alignment horizontal="center"/>
    </xf>
    <xf numFmtId="4" fontId="20" fillId="0" borderId="17">
      <alignment horizontal="right"/>
    </xf>
    <xf numFmtId="49" fontId="20" fillId="0" borderId="22">
      <alignment horizontal="center"/>
    </xf>
    <xf numFmtId="49" fontId="20" fillId="0" borderId="22">
      <alignment horizontal="center"/>
    </xf>
    <xf numFmtId="49" fontId="20" fillId="0" borderId="24">
      <alignment horizontal="center"/>
    </xf>
    <xf numFmtId="49" fontId="20" fillId="0" borderId="20">
      <alignment horizontal="center"/>
    </xf>
    <xf numFmtId="49" fontId="20" fillId="0" borderId="20">
      <alignment horizontal="center"/>
    </xf>
    <xf numFmtId="0" fontId="20" fillId="0" borderId="52">
      <alignment horizontal="left" wrapText="1"/>
    </xf>
    <xf numFmtId="0" fontId="20" fillId="0" borderId="20">
      <alignment horizontal="center"/>
    </xf>
    <xf numFmtId="0" fontId="20" fillId="0" borderId="20">
      <alignment horizontal="center"/>
    </xf>
    <xf numFmtId="0" fontId="20" fillId="0" borderId="21">
      <alignment horizontal="left" wrapText="1" indent="1"/>
    </xf>
    <xf numFmtId="49" fontId="20" fillId="0" borderId="50">
      <alignment horizontal="center"/>
    </xf>
    <xf numFmtId="49" fontId="20" fillId="0" borderId="50">
      <alignment horizontal="center"/>
    </xf>
    <xf numFmtId="0" fontId="20" fillId="0" borderId="53">
      <alignment horizontal="left" wrapText="1" indent="2"/>
    </xf>
    <xf numFmtId="0" fontId="19" fillId="0" borderId="37"/>
    <xf numFmtId="0" fontId="19" fillId="0" borderId="37"/>
    <xf numFmtId="0" fontId="20" fillId="5" borderId="37"/>
    <xf numFmtId="0" fontId="28" fillId="0" borderId="0"/>
    <xf numFmtId="0" fontId="28" fillId="0" borderId="0"/>
    <xf numFmtId="0" fontId="27" fillId="0" borderId="0">
      <alignment horizontal="left" wrapText="1"/>
    </xf>
    <xf numFmtId="0" fontId="18" fillId="0" borderId="51"/>
    <xf numFmtId="0" fontId="18" fillId="0" borderId="51"/>
    <xf numFmtId="49" fontId="18" fillId="0" borderId="0"/>
    <xf numFmtId="0" fontId="18" fillId="0" borderId="40"/>
    <xf numFmtId="0" fontId="18" fillId="0" borderId="40"/>
    <xf numFmtId="0" fontId="20" fillId="0" borderId="0">
      <alignment horizontal="right"/>
    </xf>
    <xf numFmtId="4" fontId="20" fillId="0" borderId="17">
      <alignment horizontal="right"/>
    </xf>
    <xf numFmtId="4" fontId="20" fillId="0" borderId="17">
      <alignment horizontal="right"/>
    </xf>
    <xf numFmtId="49" fontId="20" fillId="0" borderId="0">
      <alignment horizontal="right"/>
    </xf>
    <xf numFmtId="49" fontId="20" fillId="0" borderId="24">
      <alignment horizontal="center"/>
    </xf>
    <xf numFmtId="49" fontId="20" fillId="0" borderId="24">
      <alignment horizontal="center"/>
    </xf>
    <xf numFmtId="0" fontId="20" fillId="0" borderId="0">
      <alignment horizontal="left" wrapText="1"/>
    </xf>
    <xf numFmtId="0" fontId="20" fillId="0" borderId="52">
      <alignment horizontal="left" wrapText="1"/>
    </xf>
    <xf numFmtId="0" fontId="20" fillId="0" borderId="52">
      <alignment horizontal="left" wrapText="1"/>
    </xf>
    <xf numFmtId="0" fontId="20" fillId="0" borderId="8">
      <alignment horizontal="left"/>
    </xf>
    <xf numFmtId="0" fontId="20" fillId="0" borderId="21">
      <alignment horizontal="left" wrapText="1" indent="1"/>
    </xf>
    <xf numFmtId="0" fontId="20" fillId="0" borderId="21">
      <alignment horizontal="left" wrapText="1" indent="1"/>
    </xf>
    <xf numFmtId="0" fontId="20" fillId="0" borderId="10">
      <alignment horizontal="left" wrapText="1"/>
    </xf>
    <xf numFmtId="0" fontId="20" fillId="0" borderId="20">
      <alignment horizontal="left" wrapText="1" indent="2"/>
    </xf>
    <xf numFmtId="0" fontId="20" fillId="0" borderId="20">
      <alignment horizontal="left" wrapText="1" indent="2"/>
    </xf>
    <xf numFmtId="0" fontId="20" fillId="0" borderId="42"/>
    <xf numFmtId="0" fontId="18" fillId="3" borderId="54"/>
    <xf numFmtId="0" fontId="18" fillId="3" borderId="54"/>
    <xf numFmtId="0" fontId="21" fillId="0" borderId="53">
      <alignment horizontal="left" wrapText="1"/>
    </xf>
    <xf numFmtId="0" fontId="20" fillId="5" borderId="26"/>
    <xf numFmtId="0" fontId="20" fillId="5" borderId="26"/>
    <xf numFmtId="49" fontId="20" fillId="0" borderId="0">
      <alignment horizontal="center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49" fontId="20" fillId="0" borderId="34">
      <alignment horizontal="center" wrapText="1"/>
    </xf>
    <xf numFmtId="49" fontId="18" fillId="0" borderId="0"/>
    <xf numFmtId="49" fontId="18" fillId="0" borderId="0"/>
    <xf numFmtId="0" fontId="20" fillId="0" borderId="55"/>
    <xf numFmtId="0" fontId="20" fillId="0" borderId="0">
      <alignment horizontal="right"/>
    </xf>
    <xf numFmtId="0" fontId="20" fillId="0" borderId="0">
      <alignment horizontal="right"/>
    </xf>
    <xf numFmtId="0" fontId="20" fillId="0" borderId="56">
      <alignment horizontal="center" wrapText="1"/>
    </xf>
    <xf numFmtId="49" fontId="20" fillId="0" borderId="0">
      <alignment horizontal="right"/>
    </xf>
    <xf numFmtId="49" fontId="20" fillId="0" borderId="0">
      <alignment horizontal="right"/>
    </xf>
    <xf numFmtId="0" fontId="18" fillId="0" borderId="37"/>
    <xf numFmtId="0" fontId="20" fillId="0" borderId="0">
      <alignment horizontal="left" wrapText="1"/>
    </xf>
    <xf numFmtId="0" fontId="20" fillId="0" borderId="0">
      <alignment horizontal="left" wrapText="1"/>
    </xf>
    <xf numFmtId="49" fontId="20" fillId="0" borderId="0">
      <alignment horizontal="center"/>
    </xf>
    <xf numFmtId="0" fontId="20" fillId="0" borderId="8">
      <alignment horizontal="left"/>
    </xf>
    <xf numFmtId="0" fontId="20" fillId="0" borderId="8">
      <alignment horizontal="left"/>
    </xf>
    <xf numFmtId="49" fontId="20" fillId="0" borderId="9">
      <alignment horizontal="center" wrapText="1"/>
    </xf>
    <xf numFmtId="0" fontId="20" fillId="0" borderId="10">
      <alignment horizontal="left" wrapText="1"/>
    </xf>
    <xf numFmtId="0" fontId="20" fillId="0" borderId="10">
      <alignment horizontal="left" wrapText="1"/>
    </xf>
    <xf numFmtId="49" fontId="20" fillId="0" borderId="11">
      <alignment horizontal="center" wrapText="1"/>
    </xf>
    <xf numFmtId="0" fontId="20" fillId="0" borderId="42"/>
    <xf numFmtId="0" fontId="20" fillId="0" borderId="42"/>
    <xf numFmtId="49" fontId="20" fillId="0" borderId="8"/>
    <xf numFmtId="0" fontId="21" fillId="0" borderId="53">
      <alignment horizontal="left" wrapText="1"/>
    </xf>
    <xf numFmtId="0" fontId="21" fillId="0" borderId="53">
      <alignment horizontal="left" wrapText="1"/>
    </xf>
    <xf numFmtId="4" fontId="20" fillId="0" borderId="13">
      <alignment horizontal="right"/>
    </xf>
    <xf numFmtId="0" fontId="20" fillId="0" borderId="16">
      <alignment horizontal="left" wrapText="1" indent="2"/>
    </xf>
    <xf numFmtId="0" fontId="20" fillId="0" borderId="16">
      <alignment horizontal="left" wrapText="1" indent="2"/>
    </xf>
    <xf numFmtId="4" fontId="20" fillId="0" borderId="9">
      <alignment horizontal="right"/>
    </xf>
    <xf numFmtId="49" fontId="20" fillId="0" borderId="0">
      <alignment horizontal="center" wrapText="1"/>
    </xf>
    <xf numFmtId="49" fontId="20" fillId="0" borderId="0">
      <alignment horizontal="center" wrapText="1"/>
    </xf>
    <xf numFmtId="4" fontId="20" fillId="0" borderId="16">
      <alignment horizontal="right"/>
    </xf>
    <xf numFmtId="49" fontId="20" fillId="0" borderId="34">
      <alignment horizontal="center" wrapText="1"/>
    </xf>
    <xf numFmtId="49" fontId="20" fillId="0" borderId="34">
      <alignment horizontal="center" wrapText="1"/>
    </xf>
    <xf numFmtId="49" fontId="20" fillId="0" borderId="17">
      <alignment horizontal="center"/>
    </xf>
    <xf numFmtId="0" fontId="20" fillId="0" borderId="55"/>
    <xf numFmtId="0" fontId="20" fillId="0" borderId="55"/>
    <xf numFmtId="4" fontId="20" fillId="0" borderId="18">
      <alignment horizontal="right"/>
    </xf>
    <xf numFmtId="0" fontId="20" fillId="0" borderId="56">
      <alignment horizontal="center" wrapText="1"/>
    </xf>
    <xf numFmtId="0" fontId="20" fillId="0" borderId="56">
      <alignment horizontal="center" wrapText="1"/>
    </xf>
    <xf numFmtId="0" fontId="20" fillId="0" borderId="19">
      <alignment horizontal="left" wrapText="1"/>
    </xf>
    <xf numFmtId="0" fontId="18" fillId="3" borderId="37"/>
    <xf numFmtId="0" fontId="18" fillId="3" borderId="37"/>
    <xf numFmtId="0" fontId="21" fillId="0" borderId="20">
      <alignment horizontal="left" wrapText="1"/>
    </xf>
    <xf numFmtId="49" fontId="20" fillId="0" borderId="15">
      <alignment horizontal="center"/>
    </xf>
    <xf numFmtId="49" fontId="20" fillId="0" borderId="15">
      <alignment horizontal="center"/>
    </xf>
    <xf numFmtId="0" fontId="20" fillId="0" borderId="8"/>
    <xf numFmtId="0" fontId="18" fillId="0" borderId="37"/>
    <xf numFmtId="0" fontId="18" fillId="0" borderId="37"/>
    <xf numFmtId="0" fontId="18" fillId="0" borderId="8"/>
    <xf numFmtId="0" fontId="17" fillId="0" borderId="0"/>
    <xf numFmtId="0" fontId="30" fillId="0" borderId="0"/>
  </cellStyleXfs>
  <cellXfs count="83">
    <xf numFmtId="0" fontId="0" fillId="0" borderId="0" xfId="0"/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164" fontId="4" fillId="2" borderId="7" xfId="0" applyNumberFormat="1" applyFont="1" applyFill="1" applyBorder="1" applyAlignment="1">
      <alignment horizontal="center" vertical="top" shrinkToFit="1"/>
    </xf>
    <xf numFmtId="164" fontId="7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164" fontId="1" fillId="2" borderId="7" xfId="0" applyNumberFormat="1" applyFont="1" applyFill="1" applyBorder="1" applyAlignment="1">
      <alignment horizontal="center" vertical="top" shrinkToFit="1"/>
    </xf>
    <xf numFmtId="164" fontId="8" fillId="2" borderId="7" xfId="2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0" fontId="3" fillId="2" borderId="7" xfId="0" applyFont="1" applyFill="1" applyBorder="1" applyAlignment="1">
      <alignment horizontal="justify" vertical="top" wrapText="1" shrinkToFit="1"/>
    </xf>
    <xf numFmtId="0" fontId="9" fillId="2" borderId="7" xfId="0" applyFont="1" applyFill="1" applyBorder="1" applyAlignment="1">
      <alignment horizontal="justify" vertical="top" wrapText="1" shrinkToFit="1"/>
    </xf>
    <xf numFmtId="164" fontId="10" fillId="2" borderId="7" xfId="1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 wrapText="1" shrinkToFi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0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vertical="top" wrapText="1" shrinkToFit="1"/>
    </xf>
    <xf numFmtId="0" fontId="12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2" fillId="2" borderId="0" xfId="0" applyFont="1" applyFill="1" applyBorder="1" applyAlignment="1">
      <alignment vertical="top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0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shrinkToFit="1"/>
    </xf>
    <xf numFmtId="164" fontId="3" fillId="2" borderId="7" xfId="3" applyNumberFormat="1" applyFont="1" applyFill="1" applyBorder="1" applyAlignment="1">
      <alignment horizontal="center" vertical="top" shrinkToFit="1"/>
    </xf>
    <xf numFmtId="164" fontId="14" fillId="2" borderId="7" xfId="0" applyNumberFormat="1" applyFont="1" applyFill="1" applyBorder="1" applyAlignment="1">
      <alignment horizontal="center" vertical="top" shrinkToFit="1"/>
    </xf>
    <xf numFmtId="164" fontId="0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vertical="top" shrinkToFit="1"/>
    </xf>
    <xf numFmtId="164" fontId="10" fillId="2" borderId="7" xfId="0" applyNumberFormat="1" applyFont="1" applyFill="1" applyBorder="1" applyAlignment="1">
      <alignment horizontal="center" vertical="top" shrinkToFit="1"/>
    </xf>
    <xf numFmtId="164" fontId="15" fillId="2" borderId="7" xfId="0" applyNumberFormat="1" applyFont="1" applyFill="1" applyBorder="1" applyAlignment="1">
      <alignment horizontal="center" vertical="top" shrinkToFit="1"/>
    </xf>
    <xf numFmtId="4" fontId="1" fillId="2" borderId="7" xfId="0" applyNumberFormat="1" applyFont="1" applyFill="1" applyBorder="1" applyAlignment="1">
      <alignment horizontal="center" vertical="top" shrinkToFit="1"/>
    </xf>
    <xf numFmtId="4" fontId="0" fillId="2" borderId="7" xfId="0" applyNumberFormat="1" applyFont="1" applyFill="1" applyBorder="1" applyAlignment="1">
      <alignment horizontal="center" vertical="top" shrinkToFit="1"/>
    </xf>
    <xf numFmtId="0" fontId="3" fillId="2" borderId="0" xfId="0" applyFont="1" applyFill="1" applyBorder="1" applyAlignment="1">
      <alignment vertical="top" wrapText="1" shrinkToFit="1"/>
    </xf>
    <xf numFmtId="0" fontId="16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68"/>
  <sheetViews>
    <sheetView tabSelected="1" zoomScale="80" zoomScaleNormal="80" workbookViewId="0">
      <selection activeCell="A2" sqref="A2:J2"/>
    </sheetView>
  </sheetViews>
  <sheetFormatPr defaultRowHeight="12.75" x14ac:dyDescent="0.2"/>
  <cols>
    <col min="1" max="1" width="10.7109375" style="1" customWidth="1"/>
    <col min="2" max="2" width="121.7109375" style="1" customWidth="1"/>
    <col min="3" max="3" width="19.5703125" style="1" customWidth="1"/>
    <col min="4" max="4" width="18" style="1" customWidth="1"/>
    <col min="5" max="5" width="13.7109375" style="1" customWidth="1"/>
    <col min="6" max="6" width="19.7109375" style="1" customWidth="1"/>
    <col min="7" max="7" width="18.85546875" style="1" customWidth="1"/>
    <col min="8" max="8" width="15.42578125" style="1" customWidth="1"/>
    <col min="9" max="9" width="15.85546875" style="1" customWidth="1"/>
    <col min="10" max="10" width="14.7109375" style="1" customWidth="1"/>
    <col min="11" max="11" width="13.5703125" style="1" customWidth="1"/>
    <col min="12" max="16384" width="9.140625" style="1"/>
  </cols>
  <sheetData>
    <row r="1" spans="1:11" x14ac:dyDescent="0.2">
      <c r="C1" s="2"/>
      <c r="E1" s="2"/>
      <c r="F1" s="2"/>
      <c r="G1" s="66" t="s">
        <v>0</v>
      </c>
      <c r="H1" s="66"/>
      <c r="I1" s="66"/>
      <c r="J1" s="66"/>
    </row>
    <row r="2" spans="1:11" ht="15.75" x14ac:dyDescent="0.2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spans="1:11" x14ac:dyDescent="0.2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</row>
    <row r="4" spans="1:11" x14ac:dyDescent="0.2">
      <c r="A4" s="3"/>
      <c r="B4" s="4"/>
      <c r="C4" s="5"/>
      <c r="D4" s="4"/>
      <c r="E4" s="4"/>
      <c r="F4" s="5"/>
      <c r="G4" s="5"/>
      <c r="H4" s="5"/>
      <c r="I4" s="6"/>
      <c r="J4" s="7" t="s">
        <v>3</v>
      </c>
    </row>
    <row r="5" spans="1:11" x14ac:dyDescent="0.2">
      <c r="A5" s="69" t="s">
        <v>4</v>
      </c>
      <c r="B5" s="69" t="s">
        <v>5</v>
      </c>
      <c r="C5" s="72" t="s">
        <v>6</v>
      </c>
      <c r="D5" s="73"/>
      <c r="E5" s="74"/>
      <c r="F5" s="75" t="s">
        <v>7</v>
      </c>
      <c r="G5" s="76"/>
      <c r="H5" s="77"/>
      <c r="I5" s="69" t="s">
        <v>8</v>
      </c>
      <c r="J5" s="78" t="s">
        <v>9</v>
      </c>
    </row>
    <row r="6" spans="1:11" x14ac:dyDescent="0.2">
      <c r="A6" s="70"/>
      <c r="B6" s="70"/>
      <c r="C6" s="81" t="s">
        <v>10</v>
      </c>
      <c r="D6" s="81" t="s">
        <v>11</v>
      </c>
      <c r="E6" s="81" t="s">
        <v>12</v>
      </c>
      <c r="F6" s="69" t="s">
        <v>10</v>
      </c>
      <c r="G6" s="69" t="s">
        <v>11</v>
      </c>
      <c r="H6" s="81" t="s">
        <v>12</v>
      </c>
      <c r="I6" s="70"/>
      <c r="J6" s="79"/>
    </row>
    <row r="7" spans="1:11" ht="15.75" customHeight="1" x14ac:dyDescent="0.2">
      <c r="A7" s="71"/>
      <c r="B7" s="71"/>
      <c r="C7" s="82"/>
      <c r="D7" s="82"/>
      <c r="E7" s="82"/>
      <c r="F7" s="71"/>
      <c r="G7" s="71"/>
      <c r="H7" s="82"/>
      <c r="I7" s="71"/>
      <c r="J7" s="80"/>
    </row>
    <row r="8" spans="1:11" ht="12.75" customHeight="1" x14ac:dyDescent="0.2">
      <c r="A8" s="8">
        <v>1</v>
      </c>
      <c r="B8" s="8">
        <v>2</v>
      </c>
      <c r="C8" s="8">
        <v>3</v>
      </c>
      <c r="D8" s="8">
        <v>4</v>
      </c>
      <c r="E8" s="8" t="s">
        <v>13</v>
      </c>
      <c r="F8" s="8">
        <v>6</v>
      </c>
      <c r="G8" s="8">
        <v>7</v>
      </c>
      <c r="H8" s="8" t="s">
        <v>14</v>
      </c>
      <c r="I8" s="8" t="s">
        <v>15</v>
      </c>
      <c r="J8" s="9" t="s">
        <v>16</v>
      </c>
    </row>
    <row r="9" spans="1:11" x14ac:dyDescent="0.2">
      <c r="A9" s="10"/>
      <c r="B9" s="11" t="s">
        <v>17</v>
      </c>
      <c r="C9" s="12">
        <v>206603025.20000002</v>
      </c>
      <c r="D9" s="12">
        <v>103341541.09999999</v>
      </c>
      <c r="E9" s="13">
        <f>D9/C9*100</f>
        <v>50.019374595295133</v>
      </c>
      <c r="F9" s="12">
        <f>F10+F19</f>
        <v>217167608.09999999</v>
      </c>
      <c r="G9" s="12">
        <f>G10+G19</f>
        <v>130321151.40000001</v>
      </c>
      <c r="H9" s="14">
        <f t="shared" ref="H9:H20" si="0">G9/F9*100</f>
        <v>60.009479562896196</v>
      </c>
      <c r="I9" s="14">
        <f>G9-D9</f>
        <v>26979610.300000012</v>
      </c>
      <c r="J9" s="14">
        <f>G9/D9*100</f>
        <v>126.10722659331428</v>
      </c>
      <c r="K9" s="2"/>
    </row>
    <row r="10" spans="1:11" x14ac:dyDescent="0.2">
      <c r="A10" s="10"/>
      <c r="B10" s="15" t="s">
        <v>18</v>
      </c>
      <c r="C10" s="16">
        <v>184202617.60000002</v>
      </c>
      <c r="D10" s="16">
        <v>94506605.099999994</v>
      </c>
      <c r="E10" s="17">
        <f t="shared" ref="E10:E20" si="1">D10/C10*100</f>
        <v>51.305788338590894</v>
      </c>
      <c r="F10" s="16">
        <v>198707152</v>
      </c>
      <c r="G10" s="16">
        <v>120052910.40000001</v>
      </c>
      <c r="H10" s="18">
        <f t="shared" si="0"/>
        <v>60.417005221835197</v>
      </c>
      <c r="I10" s="17">
        <f t="shared" ref="I10:I20" si="2">G10-D10</f>
        <v>25546305.300000012</v>
      </c>
      <c r="J10" s="17">
        <f t="shared" ref="J10:J20" si="3">G10/D10*100</f>
        <v>127.03123794677502</v>
      </c>
    </row>
    <row r="11" spans="1:11" x14ac:dyDescent="0.2">
      <c r="A11" s="10"/>
      <c r="B11" s="15" t="s">
        <v>19</v>
      </c>
      <c r="C11" s="16">
        <v>175899854.80000001</v>
      </c>
      <c r="D11" s="16">
        <v>89626055.5</v>
      </c>
      <c r="E11" s="17">
        <f t="shared" si="1"/>
        <v>50.952887710968128</v>
      </c>
      <c r="F11" s="16">
        <v>190537375</v>
      </c>
      <c r="G11" s="16">
        <v>116468305</v>
      </c>
      <c r="H11" s="18">
        <f t="shared" si="0"/>
        <v>61.126225235337685</v>
      </c>
      <c r="I11" s="17">
        <f t="shared" si="2"/>
        <v>26842249.5</v>
      </c>
      <c r="J11" s="17">
        <f t="shared" si="3"/>
        <v>129.94915859038335</v>
      </c>
    </row>
    <row r="12" spans="1:11" x14ac:dyDescent="0.2">
      <c r="A12" s="10"/>
      <c r="B12" s="15" t="s">
        <v>20</v>
      </c>
      <c r="C12" s="19">
        <v>66548643</v>
      </c>
      <c r="D12" s="17">
        <v>42245535.799999997</v>
      </c>
      <c r="E12" s="17">
        <f t="shared" si="1"/>
        <v>63.480687051725447</v>
      </c>
      <c r="F12" s="16">
        <v>69068456.799999997</v>
      </c>
      <c r="G12" s="16">
        <v>62690491.100000001</v>
      </c>
      <c r="H12" s="18">
        <f t="shared" si="0"/>
        <v>90.765733019823315</v>
      </c>
      <c r="I12" s="17">
        <f t="shared" si="2"/>
        <v>20444955.300000004</v>
      </c>
      <c r="J12" s="17">
        <f t="shared" si="3"/>
        <v>148.39554029280416</v>
      </c>
    </row>
    <row r="13" spans="1:11" x14ac:dyDescent="0.2">
      <c r="A13" s="10"/>
      <c r="B13" s="20" t="s">
        <v>21</v>
      </c>
      <c r="C13" s="21">
        <v>55272781.600000001</v>
      </c>
      <c r="D13" s="19">
        <v>21455912.800000001</v>
      </c>
      <c r="E13" s="17">
        <f t="shared" si="1"/>
        <v>38.818225135244504</v>
      </c>
      <c r="F13" s="16">
        <v>61387216.600000001</v>
      </c>
      <c r="G13" s="16">
        <v>22935310.600000001</v>
      </c>
      <c r="H13" s="18">
        <f t="shared" si="0"/>
        <v>37.361704716874236</v>
      </c>
      <c r="I13" s="17">
        <f t="shared" si="2"/>
        <v>1479397.8000000007</v>
      </c>
      <c r="J13" s="17">
        <f t="shared" si="3"/>
        <v>106.89505878305023</v>
      </c>
    </row>
    <row r="14" spans="1:11" x14ac:dyDescent="0.2">
      <c r="A14" s="10"/>
      <c r="B14" s="20" t="s">
        <v>22</v>
      </c>
      <c r="C14" s="21">
        <v>7893813.4000000004</v>
      </c>
      <c r="D14" s="19">
        <v>5251214.8</v>
      </c>
      <c r="E14" s="17">
        <f t="shared" si="1"/>
        <v>66.523168637353393</v>
      </c>
      <c r="F14" s="16">
        <v>10726859.6</v>
      </c>
      <c r="G14" s="16">
        <v>5848810.4000000004</v>
      </c>
      <c r="H14" s="18">
        <f t="shared" si="0"/>
        <v>54.524908669448799</v>
      </c>
      <c r="I14" s="17">
        <f t="shared" si="2"/>
        <v>597595.60000000056</v>
      </c>
      <c r="J14" s="17">
        <f t="shared" si="3"/>
        <v>111.38014007730175</v>
      </c>
    </row>
    <row r="15" spans="1:11" ht="15" customHeight="1" x14ac:dyDescent="0.2">
      <c r="A15" s="10"/>
      <c r="B15" s="22" t="s">
        <v>23</v>
      </c>
      <c r="C15" s="21">
        <v>32526650.800000001</v>
      </c>
      <c r="D15" s="19">
        <v>14933917.300000001</v>
      </c>
      <c r="E15" s="17">
        <f t="shared" si="1"/>
        <v>45.912865089694385</v>
      </c>
      <c r="F15" s="16">
        <v>34671887.5</v>
      </c>
      <c r="G15" s="16">
        <v>18553466.699999999</v>
      </c>
      <c r="H15" s="18">
        <f>G15/F15*100</f>
        <v>53.511556588893519</v>
      </c>
      <c r="I15" s="17">
        <f t="shared" si="2"/>
        <v>3619549.3999999985</v>
      </c>
      <c r="J15" s="17">
        <f t="shared" si="3"/>
        <v>124.23710622798212</v>
      </c>
    </row>
    <row r="16" spans="1:11" ht="15" customHeight="1" x14ac:dyDescent="0.2">
      <c r="A16" s="10"/>
      <c r="B16" s="22" t="s">
        <v>24</v>
      </c>
      <c r="C16" s="21">
        <v>4707839.4000000004</v>
      </c>
      <c r="D16" s="19">
        <v>1681483.1</v>
      </c>
      <c r="E16" s="17">
        <f t="shared" si="1"/>
        <v>35.716662297358745</v>
      </c>
      <c r="F16" s="16">
        <v>4923010.3</v>
      </c>
      <c r="G16" s="16">
        <v>1444634.1</v>
      </c>
      <c r="H16" s="18">
        <f>G16/F16*100</f>
        <v>29.344527270235453</v>
      </c>
      <c r="I16" s="17">
        <f t="shared" si="2"/>
        <v>-236849</v>
      </c>
      <c r="J16" s="17">
        <f t="shared" si="3"/>
        <v>85.914280078104852</v>
      </c>
    </row>
    <row r="17" spans="1:10" x14ac:dyDescent="0.2">
      <c r="A17" s="10"/>
      <c r="B17" s="22" t="s">
        <v>25</v>
      </c>
      <c r="C17" s="21">
        <v>12553675.9</v>
      </c>
      <c r="D17" s="19">
        <v>5239822.7</v>
      </c>
      <c r="E17" s="17">
        <f t="shared" si="1"/>
        <v>41.739349826611345</v>
      </c>
      <c r="F17" s="21">
        <v>13454100.800000001</v>
      </c>
      <c r="G17" s="21">
        <v>5782915.2999999998</v>
      </c>
      <c r="H17" s="18">
        <f>G17/F17*100</f>
        <v>42.982547744848169</v>
      </c>
      <c r="I17" s="17">
        <f t="shared" si="2"/>
        <v>543092.59999999963</v>
      </c>
      <c r="J17" s="17">
        <f t="shared" si="3"/>
        <v>110.36471329459296</v>
      </c>
    </row>
    <row r="18" spans="1:10" ht="15" customHeight="1" x14ac:dyDescent="0.2">
      <c r="A18" s="10"/>
      <c r="B18" s="22" t="s">
        <v>26</v>
      </c>
      <c r="C18" s="21">
        <v>8302762.7999999998</v>
      </c>
      <c r="D18" s="19">
        <v>4880549.5999999996</v>
      </c>
      <c r="E18" s="17">
        <f t="shared" si="1"/>
        <v>58.782235715562045</v>
      </c>
      <c r="F18" s="21">
        <v>8169777</v>
      </c>
      <c r="G18" s="21">
        <v>3584605.4</v>
      </c>
      <c r="H18" s="18">
        <f>G18/F18*100</f>
        <v>43.876416700235517</v>
      </c>
      <c r="I18" s="17">
        <f t="shared" si="2"/>
        <v>-1295944.1999999997</v>
      </c>
      <c r="J18" s="17">
        <f t="shared" si="3"/>
        <v>73.446756898034607</v>
      </c>
    </row>
    <row r="19" spans="1:10" x14ac:dyDescent="0.2">
      <c r="A19" s="10"/>
      <c r="B19" s="23" t="s">
        <v>27</v>
      </c>
      <c r="C19" s="21">
        <v>22400407.600000001</v>
      </c>
      <c r="D19" s="19">
        <v>8834936</v>
      </c>
      <c r="E19" s="17">
        <f t="shared" si="1"/>
        <v>39.440960886801001</v>
      </c>
      <c r="F19" s="21">
        <v>18460456.100000001</v>
      </c>
      <c r="G19" s="21">
        <v>10268241</v>
      </c>
      <c r="H19" s="18">
        <f t="shared" si="0"/>
        <v>55.622899804734502</v>
      </c>
      <c r="I19" s="17">
        <f t="shared" si="2"/>
        <v>1433305</v>
      </c>
      <c r="J19" s="17">
        <f t="shared" si="3"/>
        <v>116.2231509090728</v>
      </c>
    </row>
    <row r="20" spans="1:10" x14ac:dyDescent="0.2">
      <c r="A20" s="10"/>
      <c r="B20" s="23" t="s">
        <v>28</v>
      </c>
      <c r="C20" s="21">
        <v>18005260.199999999</v>
      </c>
      <c r="D20" s="19">
        <v>6660684.4000000004</v>
      </c>
      <c r="E20" s="17">
        <f t="shared" si="1"/>
        <v>36.992991636966181</v>
      </c>
      <c r="F20" s="21">
        <v>17307237.300000001</v>
      </c>
      <c r="G20" s="21">
        <v>7949666</v>
      </c>
      <c r="H20" s="18">
        <f t="shared" si="0"/>
        <v>45.932611093279455</v>
      </c>
      <c r="I20" s="17">
        <f t="shared" si="2"/>
        <v>1288981.5999999996</v>
      </c>
      <c r="J20" s="17">
        <f t="shared" si="3"/>
        <v>119.35208940390569</v>
      </c>
    </row>
    <row r="21" spans="1:10" x14ac:dyDescent="0.2">
      <c r="A21" s="10"/>
      <c r="B21" s="24"/>
      <c r="C21" s="16"/>
      <c r="D21" s="16"/>
      <c r="E21" s="17"/>
      <c r="F21" s="25"/>
      <c r="G21" s="25"/>
      <c r="H21" s="18"/>
      <c r="I21" s="17"/>
      <c r="J21" s="17"/>
    </row>
    <row r="22" spans="1:10" x14ac:dyDescent="0.2">
      <c r="A22" s="10"/>
      <c r="B22" s="26" t="s">
        <v>29</v>
      </c>
      <c r="C22" s="27">
        <v>241034288.30000001</v>
      </c>
      <c r="D22" s="27">
        <v>85230388.800000012</v>
      </c>
      <c r="E22" s="13">
        <f t="shared" ref="E22:E47" si="4">D22/C22*100</f>
        <v>35.360275669127702</v>
      </c>
      <c r="F22" s="27">
        <f>F23+F28+F29+F32+F37+F38+F39+F40+F41+F42+F43+F44+F46+F47</f>
        <v>258578611.30000001</v>
      </c>
      <c r="G22" s="27">
        <f>G23+G28+G29+G32+G37+G38+G39+G40+G41+G42+G43+G44+G46+G47</f>
        <v>95911791.734219998</v>
      </c>
      <c r="H22" s="14">
        <f>G22/F22*100</f>
        <v>37.091927770833379</v>
      </c>
      <c r="I22" s="14">
        <f t="shared" ref="I22:I48" si="5">G22-D22</f>
        <v>10681402.934219986</v>
      </c>
      <c r="J22" s="14">
        <f t="shared" ref="J22:J47" si="6">G22/D22*100</f>
        <v>112.53238790132092</v>
      </c>
    </row>
    <row r="23" spans="1:10" x14ac:dyDescent="0.2">
      <c r="A23" s="28" t="s">
        <v>30</v>
      </c>
      <c r="B23" s="11" t="s">
        <v>31</v>
      </c>
      <c r="C23" s="29">
        <v>21605784.600000001</v>
      </c>
      <c r="D23" s="29">
        <v>6207353.7999999998</v>
      </c>
      <c r="E23" s="13">
        <f t="shared" si="4"/>
        <v>28.730055005732119</v>
      </c>
      <c r="F23" s="30">
        <v>25060068.300000001</v>
      </c>
      <c r="G23" s="30">
        <v>7082600.7999999998</v>
      </c>
      <c r="H23" s="14">
        <f t="shared" ref="H23:H47" si="7">G23/F23*100</f>
        <v>28.262495996469411</v>
      </c>
      <c r="I23" s="14">
        <f t="shared" si="5"/>
        <v>875247</v>
      </c>
      <c r="J23" s="14">
        <f t="shared" si="6"/>
        <v>114.10016293899665</v>
      </c>
    </row>
    <row r="24" spans="1:10" x14ac:dyDescent="0.2">
      <c r="A24" s="31" t="s">
        <v>32</v>
      </c>
      <c r="B24" s="15" t="s">
        <v>33</v>
      </c>
      <c r="C24" s="32">
        <v>9703914.5999999996</v>
      </c>
      <c r="D24" s="32">
        <v>3325824.1</v>
      </c>
      <c r="E24" s="17">
        <f t="shared" si="4"/>
        <v>34.27301493358155</v>
      </c>
      <c r="F24" s="32">
        <v>4994496</v>
      </c>
      <c r="G24" s="32">
        <v>1845876</v>
      </c>
      <c r="H24" s="18">
        <f t="shared" si="7"/>
        <v>36.958203590512433</v>
      </c>
      <c r="I24" s="18">
        <f t="shared" si="5"/>
        <v>-1479948.1</v>
      </c>
      <c r="J24" s="18">
        <f t="shared" si="6"/>
        <v>55.50131168993574</v>
      </c>
    </row>
    <row r="25" spans="1:10" x14ac:dyDescent="0.2">
      <c r="A25" s="31" t="s">
        <v>34</v>
      </c>
      <c r="B25" s="15" t="s">
        <v>35</v>
      </c>
      <c r="C25" s="32">
        <v>475777.4</v>
      </c>
      <c r="D25" s="32">
        <v>187767.2</v>
      </c>
      <c r="E25" s="17">
        <f t="shared" si="4"/>
        <v>39.465346609569941</v>
      </c>
      <c r="F25" s="32">
        <v>525346</v>
      </c>
      <c r="G25" s="32">
        <v>246735</v>
      </c>
      <c r="H25" s="18">
        <f t="shared" si="7"/>
        <v>46.966189901512529</v>
      </c>
      <c r="I25" s="18">
        <f t="shared" si="5"/>
        <v>58967.799999999988</v>
      </c>
      <c r="J25" s="18">
        <f t="shared" si="6"/>
        <v>131.40473948591659</v>
      </c>
    </row>
    <row r="26" spans="1:10" ht="18" customHeight="1" x14ac:dyDescent="0.2">
      <c r="A26" s="31" t="s">
        <v>36</v>
      </c>
      <c r="B26" s="15" t="s">
        <v>37</v>
      </c>
      <c r="C26" s="32">
        <v>665347.9</v>
      </c>
      <c r="D26" s="32">
        <v>216178.6</v>
      </c>
      <c r="E26" s="17">
        <f t="shared" si="4"/>
        <v>32.49106219468041</v>
      </c>
      <c r="F26" s="32">
        <v>119044.9</v>
      </c>
      <c r="G26" s="32">
        <v>39479</v>
      </c>
      <c r="H26" s="18">
        <f t="shared" si="7"/>
        <v>33.16311744560246</v>
      </c>
      <c r="I26" s="18">
        <f t="shared" si="5"/>
        <v>-176699.6</v>
      </c>
      <c r="J26" s="18">
        <f t="shared" si="6"/>
        <v>18.262214668797004</v>
      </c>
    </row>
    <row r="27" spans="1:10" ht="15.75" customHeight="1" x14ac:dyDescent="0.2">
      <c r="A27" s="31" t="s">
        <v>38</v>
      </c>
      <c r="B27" s="15" t="s">
        <v>39</v>
      </c>
      <c r="C27" s="32">
        <v>110470.1</v>
      </c>
      <c r="D27" s="32">
        <v>33885.5</v>
      </c>
      <c r="E27" s="17">
        <f t="shared" si="4"/>
        <v>30.67391085913745</v>
      </c>
      <c r="F27" s="32">
        <v>125175</v>
      </c>
      <c r="G27" s="32">
        <v>39557</v>
      </c>
      <c r="H27" s="18">
        <f t="shared" si="7"/>
        <v>31.601358098661876</v>
      </c>
      <c r="I27" s="18">
        <f t="shared" si="5"/>
        <v>5671.5</v>
      </c>
      <c r="J27" s="18">
        <f t="shared" si="6"/>
        <v>116.73724749524132</v>
      </c>
    </row>
    <row r="28" spans="1:10" ht="18" customHeight="1" x14ac:dyDescent="0.2">
      <c r="A28" s="28" t="s">
        <v>40</v>
      </c>
      <c r="B28" s="11" t="s">
        <v>41</v>
      </c>
      <c r="C28" s="29">
        <v>77381.399999999994</v>
      </c>
      <c r="D28" s="29">
        <v>24507.4</v>
      </c>
      <c r="E28" s="13">
        <f t="shared" si="4"/>
        <v>31.670918334380101</v>
      </c>
      <c r="F28" s="30">
        <v>91571.7</v>
      </c>
      <c r="G28" s="30">
        <v>31694.2</v>
      </c>
      <c r="H28" s="14">
        <f t="shared" si="7"/>
        <v>34.611348265894378</v>
      </c>
      <c r="I28" s="13">
        <f t="shared" si="5"/>
        <v>7186.7999999999993</v>
      </c>
      <c r="J28" s="13">
        <f t="shared" si="6"/>
        <v>129.32502019798102</v>
      </c>
    </row>
    <row r="29" spans="1:10" ht="15.75" customHeight="1" x14ac:dyDescent="0.2">
      <c r="A29" s="28" t="s">
        <v>42</v>
      </c>
      <c r="B29" s="11" t="s">
        <v>43</v>
      </c>
      <c r="C29" s="29">
        <v>3367042</v>
      </c>
      <c r="D29" s="29">
        <v>1057848.3</v>
      </c>
      <c r="E29" s="13">
        <f t="shared" si="4"/>
        <v>31.417734022919824</v>
      </c>
      <c r="F29" s="30">
        <v>4184975.1</v>
      </c>
      <c r="G29" s="30">
        <v>1224210.8999999999</v>
      </c>
      <c r="H29" s="14">
        <f t="shared" si="7"/>
        <v>29.252525301763445</v>
      </c>
      <c r="I29" s="13">
        <f t="shared" si="5"/>
        <v>166362.59999999986</v>
      </c>
      <c r="J29" s="13">
        <f t="shared" si="6"/>
        <v>115.726508233742</v>
      </c>
    </row>
    <row r="30" spans="1:10" ht="16.5" customHeight="1" x14ac:dyDescent="0.2">
      <c r="A30" s="31" t="s">
        <v>44</v>
      </c>
      <c r="B30" s="15" t="s">
        <v>45</v>
      </c>
      <c r="C30" s="33">
        <v>744724</v>
      </c>
      <c r="D30" s="33">
        <v>208822.7</v>
      </c>
      <c r="E30" s="17">
        <f t="shared" si="4"/>
        <v>28.040280694592894</v>
      </c>
      <c r="F30" s="33">
        <v>826201.5</v>
      </c>
      <c r="G30" s="33">
        <v>190212</v>
      </c>
      <c r="H30" s="18">
        <f t="shared" si="7"/>
        <v>23.022470910546641</v>
      </c>
      <c r="I30" s="18">
        <f t="shared" si="5"/>
        <v>-18610.700000000012</v>
      </c>
      <c r="J30" s="18">
        <f t="shared" si="6"/>
        <v>91.08779840505845</v>
      </c>
    </row>
    <row r="31" spans="1:10" ht="17.25" customHeight="1" x14ac:dyDescent="0.2">
      <c r="A31" s="31" t="s">
        <v>46</v>
      </c>
      <c r="B31" s="15" t="s">
        <v>47</v>
      </c>
      <c r="C31" s="33">
        <v>2034953.2</v>
      </c>
      <c r="D31" s="33">
        <v>583815</v>
      </c>
      <c r="E31" s="17">
        <f t="shared" si="4"/>
        <v>28.689357573432154</v>
      </c>
      <c r="F31" s="33">
        <v>2129021.1</v>
      </c>
      <c r="G31" s="33">
        <v>671963.3</v>
      </c>
      <c r="H31" s="18">
        <f t="shared" si="7"/>
        <v>31.562077989739041</v>
      </c>
      <c r="I31" s="18">
        <f t="shared" si="5"/>
        <v>88148.300000000047</v>
      </c>
      <c r="J31" s="18">
        <f t="shared" si="6"/>
        <v>115.09866995537972</v>
      </c>
    </row>
    <row r="32" spans="1:10" x14ac:dyDescent="0.2">
      <c r="A32" s="28" t="s">
        <v>48</v>
      </c>
      <c r="B32" s="11" t="s">
        <v>49</v>
      </c>
      <c r="C32" s="29">
        <v>46734305.600000001</v>
      </c>
      <c r="D32" s="29">
        <v>12993699</v>
      </c>
      <c r="E32" s="13">
        <f t="shared" si="4"/>
        <v>27.803342390948032</v>
      </c>
      <c r="F32" s="30">
        <v>50771602.700000003</v>
      </c>
      <c r="G32" s="30">
        <v>15704156.6</v>
      </c>
      <c r="H32" s="14">
        <f t="shared" si="7"/>
        <v>30.930984575753801</v>
      </c>
      <c r="I32" s="13">
        <f t="shared" si="5"/>
        <v>2710457.5999999996</v>
      </c>
      <c r="J32" s="13">
        <f t="shared" si="6"/>
        <v>120.85978442320389</v>
      </c>
    </row>
    <row r="33" spans="1:10" x14ac:dyDescent="0.2">
      <c r="A33" s="31" t="s">
        <v>50</v>
      </c>
      <c r="B33" s="15" t="s">
        <v>51</v>
      </c>
      <c r="C33" s="32">
        <v>5354127</v>
      </c>
      <c r="D33" s="32">
        <v>3327561.5</v>
      </c>
      <c r="E33" s="17">
        <f t="shared" si="4"/>
        <v>62.149468998400671</v>
      </c>
      <c r="F33" s="32">
        <v>5849213.5999999996</v>
      </c>
      <c r="G33" s="32">
        <v>3459976.3</v>
      </c>
      <c r="H33" s="18">
        <f t="shared" si="7"/>
        <v>59.152845777422115</v>
      </c>
      <c r="I33" s="17">
        <f t="shared" si="5"/>
        <v>132414.79999999981</v>
      </c>
      <c r="J33" s="17">
        <f t="shared" si="6"/>
        <v>103.97933441650891</v>
      </c>
    </row>
    <row r="34" spans="1:10" x14ac:dyDescent="0.2">
      <c r="A34" s="31" t="s">
        <v>52</v>
      </c>
      <c r="B34" s="15" t="s">
        <v>53</v>
      </c>
      <c r="C34" s="32">
        <v>1763862.9</v>
      </c>
      <c r="D34" s="32">
        <v>514609.7</v>
      </c>
      <c r="E34" s="17">
        <f t="shared" si="4"/>
        <v>29.17515301217572</v>
      </c>
      <c r="F34" s="32">
        <v>1735961.5</v>
      </c>
      <c r="G34" s="32">
        <v>518280.4</v>
      </c>
      <c r="H34" s="18">
        <f t="shared" si="7"/>
        <v>29.855523869624989</v>
      </c>
      <c r="I34" s="17">
        <f t="shared" si="5"/>
        <v>3670.7000000000116</v>
      </c>
      <c r="J34" s="17">
        <f t="shared" si="6"/>
        <v>100.7132978643815</v>
      </c>
    </row>
    <row r="35" spans="1:10" x14ac:dyDescent="0.2">
      <c r="A35" s="31" t="s">
        <v>54</v>
      </c>
      <c r="B35" s="15" t="s">
        <v>55</v>
      </c>
      <c r="C35" s="32">
        <v>29286432.899999999</v>
      </c>
      <c r="D35" s="32">
        <v>5376298.5999999996</v>
      </c>
      <c r="E35" s="17">
        <f t="shared" si="4"/>
        <v>18.357642319765066</v>
      </c>
      <c r="F35" s="32">
        <v>24492206.5</v>
      </c>
      <c r="G35" s="32">
        <v>5471969.2000000002</v>
      </c>
      <c r="H35" s="18">
        <f t="shared" si="7"/>
        <v>22.341675095708506</v>
      </c>
      <c r="I35" s="17">
        <f t="shared" si="5"/>
        <v>95670.600000000559</v>
      </c>
      <c r="J35" s="17">
        <f t="shared" si="6"/>
        <v>101.7794882151821</v>
      </c>
    </row>
    <row r="36" spans="1:10" x14ac:dyDescent="0.2">
      <c r="A36" s="31" t="s">
        <v>56</v>
      </c>
      <c r="B36" s="15" t="s">
        <v>57</v>
      </c>
      <c r="C36" s="32">
        <v>1766334.5</v>
      </c>
      <c r="D36" s="32">
        <v>274729.59999999998</v>
      </c>
      <c r="E36" s="17">
        <f t="shared" si="4"/>
        <v>15.553656456350707</v>
      </c>
      <c r="F36" s="32">
        <v>2102005.4</v>
      </c>
      <c r="G36" s="32">
        <v>408292.3</v>
      </c>
      <c r="H36" s="18">
        <f t="shared" si="7"/>
        <v>19.423941536972265</v>
      </c>
      <c r="I36" s="17">
        <f t="shared" si="5"/>
        <v>133562.70000000001</v>
      </c>
      <c r="J36" s="18">
        <f t="shared" si="6"/>
        <v>148.61605738879248</v>
      </c>
    </row>
    <row r="37" spans="1:10" x14ac:dyDescent="0.2">
      <c r="A37" s="28" t="s">
        <v>58</v>
      </c>
      <c r="B37" s="11" t="s">
        <v>59</v>
      </c>
      <c r="C37" s="29">
        <v>31479489.5</v>
      </c>
      <c r="D37" s="29">
        <v>7720873.2999999998</v>
      </c>
      <c r="E37" s="13">
        <f t="shared" si="4"/>
        <v>24.526678871333029</v>
      </c>
      <c r="F37" s="30">
        <v>30718829.300000001</v>
      </c>
      <c r="G37" s="30">
        <v>9735544.0999999996</v>
      </c>
      <c r="H37" s="14">
        <f t="shared" si="7"/>
        <v>31.692432041998419</v>
      </c>
      <c r="I37" s="14">
        <f t="shared" si="5"/>
        <v>2014670.7999999998</v>
      </c>
      <c r="J37" s="14">
        <f t="shared" si="6"/>
        <v>126.09382024181124</v>
      </c>
    </row>
    <row r="38" spans="1:10" x14ac:dyDescent="0.2">
      <c r="A38" s="28" t="s">
        <v>60</v>
      </c>
      <c r="B38" s="11" t="s">
        <v>61</v>
      </c>
      <c r="C38" s="29">
        <v>605896.1</v>
      </c>
      <c r="D38" s="29">
        <v>226858.5</v>
      </c>
      <c r="E38" s="13">
        <f t="shared" si="4"/>
        <v>37.441815519195451</v>
      </c>
      <c r="F38" s="30">
        <v>730366.8</v>
      </c>
      <c r="G38" s="30">
        <v>177297.7</v>
      </c>
      <c r="H38" s="14">
        <f t="shared" si="7"/>
        <v>24.275158728463563</v>
      </c>
      <c r="I38" s="14">
        <f t="shared" si="5"/>
        <v>-49560.799999999988</v>
      </c>
      <c r="J38" s="14">
        <f t="shared" si="6"/>
        <v>78.153430442324193</v>
      </c>
    </row>
    <row r="39" spans="1:10" x14ac:dyDescent="0.2">
      <c r="A39" s="28" t="s">
        <v>62</v>
      </c>
      <c r="B39" s="11" t="s">
        <v>63</v>
      </c>
      <c r="C39" s="29">
        <v>59286146.700000003</v>
      </c>
      <c r="D39" s="29">
        <v>24164059.100000001</v>
      </c>
      <c r="E39" s="13">
        <f t="shared" si="4"/>
        <v>40.758356622964669</v>
      </c>
      <c r="F39" s="30">
        <v>63923292.899999999</v>
      </c>
      <c r="G39" s="30">
        <v>26184572.699999999</v>
      </c>
      <c r="H39" s="14">
        <f>G39/F39*100</f>
        <v>40.962490372582167</v>
      </c>
      <c r="I39" s="14">
        <f t="shared" si="5"/>
        <v>2020513.5999999978</v>
      </c>
      <c r="J39" s="14">
        <f t="shared" si="6"/>
        <v>108.3616481471029</v>
      </c>
    </row>
    <row r="40" spans="1:10" x14ac:dyDescent="0.2">
      <c r="A40" s="28" t="s">
        <v>64</v>
      </c>
      <c r="B40" s="11" t="s">
        <v>65</v>
      </c>
      <c r="C40" s="34">
        <v>9394969.4000000004</v>
      </c>
      <c r="D40" s="35">
        <v>3185085.1</v>
      </c>
      <c r="E40" s="13">
        <f t="shared" si="4"/>
        <v>33.902027397768855</v>
      </c>
      <c r="F40" s="36">
        <v>9718483</v>
      </c>
      <c r="G40" s="27">
        <v>3423924.9</v>
      </c>
      <c r="H40" s="14">
        <f>G40/F40*100</f>
        <v>35.23106332541817</v>
      </c>
      <c r="I40" s="13">
        <f t="shared" si="5"/>
        <v>238839.79999999981</v>
      </c>
      <c r="J40" s="13">
        <f t="shared" si="6"/>
        <v>107.49869446188423</v>
      </c>
    </row>
    <row r="41" spans="1:10" x14ac:dyDescent="0.2">
      <c r="A41" s="28" t="s">
        <v>66</v>
      </c>
      <c r="B41" s="11" t="s">
        <v>67</v>
      </c>
      <c r="C41" s="29">
        <v>22024094.399999999</v>
      </c>
      <c r="D41" s="29">
        <v>10048412</v>
      </c>
      <c r="E41" s="13">
        <f t="shared" si="4"/>
        <v>45.624631903139687</v>
      </c>
      <c r="F41" s="30">
        <v>20983547.300000001</v>
      </c>
      <c r="G41" s="30">
        <v>10241720.9</v>
      </c>
      <c r="H41" s="14">
        <f>G41/F41*100</f>
        <v>48.808338998049202</v>
      </c>
      <c r="I41" s="13">
        <f t="shared" si="5"/>
        <v>193308.90000000037</v>
      </c>
      <c r="J41" s="13">
        <f t="shared" si="6"/>
        <v>101.92377561748064</v>
      </c>
    </row>
    <row r="42" spans="1:10" x14ac:dyDescent="0.2">
      <c r="A42" s="28" t="s">
        <v>68</v>
      </c>
      <c r="B42" s="11" t="s">
        <v>69</v>
      </c>
      <c r="C42" s="29">
        <v>38018475.299999997</v>
      </c>
      <c r="D42" s="29">
        <v>17515487.199999999</v>
      </c>
      <c r="E42" s="13">
        <f t="shared" si="4"/>
        <v>46.070988017765139</v>
      </c>
      <c r="F42" s="30">
        <v>43990199</v>
      </c>
      <c r="G42" s="30">
        <v>20236838.800000001</v>
      </c>
      <c r="H42" s="14">
        <f>G42/F42*100</f>
        <v>46.003062636747792</v>
      </c>
      <c r="I42" s="13">
        <f t="shared" si="5"/>
        <v>2721351.6000000015</v>
      </c>
      <c r="J42" s="13">
        <f t="shared" si="6"/>
        <v>115.53683074256709</v>
      </c>
    </row>
    <row r="43" spans="1:10" x14ac:dyDescent="0.2">
      <c r="A43" s="28" t="s">
        <v>70</v>
      </c>
      <c r="B43" s="11" t="s">
        <v>71</v>
      </c>
      <c r="C43" s="29">
        <v>6753306.7999999998</v>
      </c>
      <c r="D43" s="29">
        <v>1766781</v>
      </c>
      <c r="E43" s="13">
        <f t="shared" si="4"/>
        <v>26.161716805165732</v>
      </c>
      <c r="F43" s="30">
        <v>6185071.2000000002</v>
      </c>
      <c r="G43" s="30">
        <v>1494264.73422</v>
      </c>
      <c r="H43" s="14">
        <f t="shared" si="7"/>
        <v>24.159216376037836</v>
      </c>
      <c r="I43" s="13">
        <f t="shared" si="5"/>
        <v>-272516.26578000002</v>
      </c>
      <c r="J43" s="13">
        <f t="shared" si="6"/>
        <v>84.575549217475171</v>
      </c>
    </row>
    <row r="44" spans="1:10" ht="15" customHeight="1" x14ac:dyDescent="0.2">
      <c r="A44" s="28" t="s">
        <v>72</v>
      </c>
      <c r="B44" s="11" t="s">
        <v>73</v>
      </c>
      <c r="C44" s="29">
        <v>568035.5</v>
      </c>
      <c r="D44" s="29">
        <v>318807.90000000002</v>
      </c>
      <c r="E44" s="13">
        <f t="shared" si="4"/>
        <v>56.124643618224567</v>
      </c>
      <c r="F44" s="30">
        <v>675039.6</v>
      </c>
      <c r="G44" s="30">
        <v>374725</v>
      </c>
      <c r="H44" s="14">
        <f t="shared" si="7"/>
        <v>55.511558136737463</v>
      </c>
      <c r="I44" s="13">
        <f t="shared" si="5"/>
        <v>55917.099999999977</v>
      </c>
      <c r="J44" s="13">
        <f t="shared" si="6"/>
        <v>117.53943362131238</v>
      </c>
    </row>
    <row r="45" spans="1:10" x14ac:dyDescent="0.2">
      <c r="A45" s="28"/>
      <c r="B45" s="11" t="s">
        <v>74</v>
      </c>
      <c r="C45" s="13">
        <v>136045028.09999999</v>
      </c>
      <c r="D45" s="13">
        <v>56998632.300000004</v>
      </c>
      <c r="E45" s="13">
        <f t="shared" si="4"/>
        <v>41.896887446782046</v>
      </c>
      <c r="F45" s="14">
        <f>F39+F40+F41+F42+F43+F44</f>
        <v>145475632.99999997</v>
      </c>
      <c r="G45" s="14">
        <f>G39+G40+G41+G42+G43+G44</f>
        <v>61956047.034219995</v>
      </c>
      <c r="H45" s="14">
        <f t="shared" si="7"/>
        <v>42.588607972731765</v>
      </c>
      <c r="I45" s="13">
        <f t="shared" si="5"/>
        <v>4957414.7342199907</v>
      </c>
      <c r="J45" s="13">
        <f t="shared" si="6"/>
        <v>108.69742752444955</v>
      </c>
    </row>
    <row r="46" spans="1:10" x14ac:dyDescent="0.2">
      <c r="A46" s="37" t="s">
        <v>75</v>
      </c>
      <c r="B46" s="38" t="s">
        <v>76</v>
      </c>
      <c r="C46" s="29">
        <v>80556.3</v>
      </c>
      <c r="D46" s="29">
        <v>616.20000000000005</v>
      </c>
      <c r="E46" s="14">
        <f t="shared" si="4"/>
        <v>0.76493086201824068</v>
      </c>
      <c r="F46" s="30">
        <v>787155.6</v>
      </c>
      <c r="G46" s="30">
        <v>240.4</v>
      </c>
      <c r="H46" s="14">
        <f t="shared" si="7"/>
        <v>3.054034043586808E-2</v>
      </c>
      <c r="I46" s="14">
        <f t="shared" si="5"/>
        <v>-375.80000000000007</v>
      </c>
      <c r="J46" s="14">
        <f t="shared" si="6"/>
        <v>39.013307367737745</v>
      </c>
    </row>
    <row r="47" spans="1:10" x14ac:dyDescent="0.2">
      <c r="A47" s="28" t="s">
        <v>77</v>
      </c>
      <c r="B47" s="11" t="s">
        <v>78</v>
      </c>
      <c r="C47" s="29">
        <v>1038804.7</v>
      </c>
      <c r="D47" s="29">
        <v>0</v>
      </c>
      <c r="E47" s="13">
        <f t="shared" si="4"/>
        <v>0</v>
      </c>
      <c r="F47" s="30">
        <v>758408.8</v>
      </c>
      <c r="G47" s="30">
        <v>0</v>
      </c>
      <c r="H47" s="14">
        <f t="shared" si="7"/>
        <v>0</v>
      </c>
      <c r="I47" s="13">
        <f t="shared" si="5"/>
        <v>0</v>
      </c>
      <c r="J47" s="14" t="e">
        <f t="shared" si="6"/>
        <v>#DIV/0!</v>
      </c>
    </row>
    <row r="48" spans="1:10" s="4" customFormat="1" x14ac:dyDescent="0.2">
      <c r="A48" s="28"/>
      <c r="B48" s="11" t="s">
        <v>79</v>
      </c>
      <c r="C48" s="39">
        <v>-28716108.199999999</v>
      </c>
      <c r="D48" s="39">
        <v>18111152.300000001</v>
      </c>
      <c r="E48" s="13"/>
      <c r="F48" s="39">
        <f>-F50</f>
        <v>-36623015.300000004</v>
      </c>
      <c r="G48" s="30">
        <f>G9-G22</f>
        <v>34409359.665780008</v>
      </c>
      <c r="H48" s="14"/>
      <c r="I48" s="13">
        <f t="shared" si="5"/>
        <v>16298207.365780007</v>
      </c>
      <c r="J48" s="13"/>
    </row>
    <row r="49" spans="1:10" x14ac:dyDescent="0.2">
      <c r="A49" s="28"/>
      <c r="B49" s="11"/>
      <c r="C49" s="13"/>
      <c r="D49" s="13"/>
      <c r="E49" s="13"/>
      <c r="F49" s="40"/>
      <c r="G49" s="40"/>
      <c r="H49" s="40"/>
      <c r="I49" s="13"/>
      <c r="J49" s="14"/>
    </row>
    <row r="50" spans="1:10" x14ac:dyDescent="0.2">
      <c r="A50" s="31"/>
      <c r="B50" s="11" t="s">
        <v>80</v>
      </c>
      <c r="C50" s="13">
        <v>28716108.199999999</v>
      </c>
      <c r="D50" s="13">
        <v>-18111152.300000001</v>
      </c>
      <c r="E50" s="13"/>
      <c r="F50" s="13">
        <f>SUM(F51:F61)</f>
        <v>36623015.300000004</v>
      </c>
      <c r="G50" s="13">
        <f>SUM(G51:G61)</f>
        <v>-34409359.700000003</v>
      </c>
      <c r="H50" s="40"/>
      <c r="I50" s="13">
        <f t="shared" ref="I50:I65" si="8">G50-D50</f>
        <v>-16298207.400000002</v>
      </c>
      <c r="J50" s="14"/>
    </row>
    <row r="51" spans="1:10" hidden="1" x14ac:dyDescent="0.2">
      <c r="A51" s="31"/>
      <c r="B51" s="41" t="s">
        <v>81</v>
      </c>
      <c r="C51" s="17">
        <v>0</v>
      </c>
      <c r="D51" s="17">
        <v>0</v>
      </c>
      <c r="E51" s="17"/>
      <c r="F51" s="42">
        <v>0</v>
      </c>
      <c r="G51" s="42">
        <v>0</v>
      </c>
      <c r="H51" s="43"/>
      <c r="I51" s="42">
        <f t="shared" si="8"/>
        <v>0</v>
      </c>
      <c r="J51" s="14"/>
    </row>
    <row r="52" spans="1:10" ht="20.25" customHeight="1" x14ac:dyDescent="0.2">
      <c r="A52" s="31"/>
      <c r="B52" s="41" t="s">
        <v>82</v>
      </c>
      <c r="C52" s="17">
        <v>4221949.5</v>
      </c>
      <c r="D52" s="17">
        <v>0</v>
      </c>
      <c r="E52" s="17"/>
      <c r="F52" s="42">
        <v>10513111.800000001</v>
      </c>
      <c r="G52" s="42">
        <v>0</v>
      </c>
      <c r="H52" s="43"/>
      <c r="I52" s="42">
        <f t="shared" si="8"/>
        <v>0</v>
      </c>
      <c r="J52" s="14"/>
    </row>
    <row r="53" spans="1:10" ht="18" customHeight="1" x14ac:dyDescent="0.2">
      <c r="A53" s="31"/>
      <c r="B53" s="41" t="s">
        <v>83</v>
      </c>
      <c r="C53" s="17">
        <v>3813808.2</v>
      </c>
      <c r="D53" s="17">
        <v>100000</v>
      </c>
      <c r="E53" s="17"/>
      <c r="F53" s="42">
        <v>4555201.3</v>
      </c>
      <c r="G53" s="42">
        <v>6184000</v>
      </c>
      <c r="H53" s="43"/>
      <c r="I53" s="42">
        <f t="shared" si="8"/>
        <v>6084000</v>
      </c>
      <c r="J53" s="14"/>
    </row>
    <row r="54" spans="1:10" ht="18" customHeight="1" x14ac:dyDescent="0.2">
      <c r="A54" s="31"/>
      <c r="B54" s="41" t="s">
        <v>84</v>
      </c>
      <c r="C54" s="17">
        <v>10063095.699999999</v>
      </c>
      <c r="D54" s="17">
        <v>-8152312.5</v>
      </c>
      <c r="E54" s="17"/>
      <c r="F54" s="42">
        <v>13220035.6</v>
      </c>
      <c r="G54" s="42">
        <v>-2274984.4</v>
      </c>
      <c r="H54" s="43"/>
      <c r="I54" s="42">
        <f t="shared" si="8"/>
        <v>5877328.0999999996</v>
      </c>
      <c r="J54" s="14"/>
    </row>
    <row r="55" spans="1:10" ht="16.5" customHeight="1" x14ac:dyDescent="0.2">
      <c r="A55" s="31"/>
      <c r="B55" s="41" t="s">
        <v>85</v>
      </c>
      <c r="C55" s="17">
        <v>9900000</v>
      </c>
      <c r="D55" s="17">
        <v>-15600000</v>
      </c>
      <c r="E55" s="17"/>
      <c r="F55" s="42">
        <v>7800000</v>
      </c>
      <c r="G55" s="42">
        <v>-37200000</v>
      </c>
      <c r="H55" s="43"/>
      <c r="I55" s="42">
        <f t="shared" si="8"/>
        <v>-21600000</v>
      </c>
      <c r="J55" s="14"/>
    </row>
    <row r="56" spans="1:10" ht="17.25" customHeight="1" x14ac:dyDescent="0.2">
      <c r="A56" s="31"/>
      <c r="B56" s="41" t="s">
        <v>86</v>
      </c>
      <c r="C56" s="17">
        <v>0</v>
      </c>
      <c r="D56" s="17">
        <v>0</v>
      </c>
      <c r="E56" s="17"/>
      <c r="F56" s="42">
        <v>13847.7</v>
      </c>
      <c r="G56" s="42">
        <v>85522.7</v>
      </c>
      <c r="H56" s="43"/>
      <c r="I56" s="42">
        <f t="shared" si="8"/>
        <v>85522.7</v>
      </c>
      <c r="J56" s="14"/>
    </row>
    <row r="57" spans="1:10" ht="15.75" customHeight="1" x14ac:dyDescent="0.2">
      <c r="A57" s="31"/>
      <c r="B57" s="41" t="s">
        <v>87</v>
      </c>
      <c r="C57" s="44">
        <v>-24000</v>
      </c>
      <c r="D57" s="44">
        <v>0</v>
      </c>
      <c r="E57" s="17"/>
      <c r="F57" s="17">
        <v>-2000</v>
      </c>
      <c r="G57" s="17">
        <v>0</v>
      </c>
      <c r="H57" s="43"/>
      <c r="I57" s="42">
        <f t="shared" si="8"/>
        <v>0</v>
      </c>
      <c r="J57" s="14"/>
    </row>
    <row r="58" spans="1:10" ht="18" customHeight="1" x14ac:dyDescent="0.2">
      <c r="A58" s="31"/>
      <c r="B58" s="41" t="s">
        <v>88</v>
      </c>
      <c r="C58" s="17">
        <v>5219.6000000000004</v>
      </c>
      <c r="D58" s="17">
        <v>0</v>
      </c>
      <c r="E58" s="17"/>
      <c r="F58" s="42">
        <v>19826</v>
      </c>
      <c r="G58" s="42">
        <v>0</v>
      </c>
      <c r="H58" s="43"/>
      <c r="I58" s="42">
        <f t="shared" si="8"/>
        <v>0</v>
      </c>
      <c r="J58" s="14"/>
    </row>
    <row r="59" spans="1:10" ht="18.75" customHeight="1" x14ac:dyDescent="0.2">
      <c r="A59" s="10"/>
      <c r="B59" s="45" t="s">
        <v>89</v>
      </c>
      <c r="C59" s="17">
        <v>34000</v>
      </c>
      <c r="D59" s="17">
        <v>0</v>
      </c>
      <c r="E59" s="17"/>
      <c r="F59" s="42">
        <v>9650</v>
      </c>
      <c r="G59" s="42">
        <v>100</v>
      </c>
      <c r="H59" s="43"/>
      <c r="I59" s="42">
        <f t="shared" si="8"/>
        <v>100</v>
      </c>
      <c r="J59" s="14"/>
    </row>
    <row r="60" spans="1:10" ht="20.25" customHeight="1" x14ac:dyDescent="0.2">
      <c r="A60" s="10"/>
      <c r="B60" s="46" t="s">
        <v>90</v>
      </c>
      <c r="C60" s="17">
        <v>0</v>
      </c>
      <c r="D60" s="17">
        <v>7941160.2000000002</v>
      </c>
      <c r="E60" s="17"/>
      <c r="F60" s="42">
        <v>0</v>
      </c>
      <c r="G60" s="42">
        <v>5496002</v>
      </c>
      <c r="H60" s="43"/>
      <c r="I60" s="42">
        <f t="shared" si="8"/>
        <v>-2445158.2000000002</v>
      </c>
      <c r="J60" s="14"/>
    </row>
    <row r="61" spans="1:10" ht="15.75" customHeight="1" x14ac:dyDescent="0.2">
      <c r="A61" s="10"/>
      <c r="B61" s="46" t="s">
        <v>91</v>
      </c>
      <c r="C61" s="42">
        <v>702035.2</v>
      </c>
      <c r="D61" s="42">
        <v>-2400000</v>
      </c>
      <c r="E61" s="42"/>
      <c r="F61" s="42">
        <v>493342.9</v>
      </c>
      <c r="G61" s="42">
        <v>-6700000</v>
      </c>
      <c r="H61" s="43"/>
      <c r="I61" s="42">
        <f t="shared" si="8"/>
        <v>-4300000</v>
      </c>
      <c r="J61" s="14"/>
    </row>
    <row r="62" spans="1:10" ht="15.75" customHeight="1" x14ac:dyDescent="0.2">
      <c r="A62" s="47"/>
      <c r="B62" s="48"/>
      <c r="C62" s="49"/>
      <c r="D62" s="49"/>
      <c r="E62" s="49"/>
      <c r="F62" s="49"/>
      <c r="G62" s="49"/>
      <c r="H62" s="50"/>
      <c r="I62" s="49"/>
      <c r="J62" s="51"/>
    </row>
    <row r="63" spans="1:10" ht="15.75" customHeight="1" x14ac:dyDescent="0.2">
      <c r="A63" s="52"/>
      <c r="B63" s="53" t="s">
        <v>92</v>
      </c>
      <c r="C63" s="54"/>
      <c r="D63" s="42">
        <v>3004958.5</v>
      </c>
      <c r="E63" s="14"/>
      <c r="F63" s="55"/>
      <c r="G63" s="56">
        <v>13049720.300000001</v>
      </c>
      <c r="H63" s="55"/>
      <c r="I63" s="42">
        <f t="shared" si="8"/>
        <v>10044761.800000001</v>
      </c>
      <c r="J63" s="18"/>
    </row>
    <row r="64" spans="1:10" ht="15.75" customHeight="1" x14ac:dyDescent="0.2">
      <c r="A64" s="52"/>
      <c r="B64" s="57" t="s">
        <v>93</v>
      </c>
      <c r="C64" s="54"/>
      <c r="D64" s="18">
        <v>1.6313332237901921</v>
      </c>
      <c r="E64" s="14"/>
      <c r="F64" s="55"/>
      <c r="G64" s="56">
        <f>G63/F10*100</f>
        <v>6.5673128363291129</v>
      </c>
      <c r="H64" s="58"/>
      <c r="I64" s="42"/>
      <c r="J64" s="14"/>
    </row>
    <row r="65" spans="1:10" ht="15.75" customHeight="1" x14ac:dyDescent="0.2">
      <c r="A65" s="52"/>
      <c r="B65" s="57" t="s">
        <v>94</v>
      </c>
      <c r="C65" s="54"/>
      <c r="D65" s="49">
        <v>11748.8</v>
      </c>
      <c r="E65" s="18"/>
      <c r="F65" s="59"/>
      <c r="G65" s="18">
        <v>5000</v>
      </c>
      <c r="H65" s="58"/>
      <c r="I65" s="42">
        <f t="shared" si="8"/>
        <v>-6748.7999999999993</v>
      </c>
      <c r="J65" s="18"/>
    </row>
    <row r="66" spans="1:10" ht="15.75" customHeight="1" x14ac:dyDescent="0.2">
      <c r="A66" s="52"/>
      <c r="B66" s="57" t="s">
        <v>93</v>
      </c>
      <c r="C66" s="54"/>
      <c r="D66" s="60">
        <v>6.3781938351781592E-3</v>
      </c>
      <c r="E66" s="18"/>
      <c r="F66" s="59"/>
      <c r="G66" s="61">
        <f>G65/F10*100</f>
        <v>2.5162657456838794E-3</v>
      </c>
      <c r="H66" s="58"/>
      <c r="I66" s="42"/>
      <c r="J66" s="54"/>
    </row>
    <row r="67" spans="1:10" ht="9.75" customHeight="1" x14ac:dyDescent="0.2">
      <c r="A67" s="47"/>
      <c r="B67" s="62"/>
      <c r="C67" s="49"/>
      <c r="D67" s="49"/>
      <c r="E67" s="49"/>
      <c r="F67" s="49"/>
      <c r="G67" s="49"/>
      <c r="H67" s="49"/>
      <c r="I67" s="49"/>
      <c r="J67" s="62"/>
    </row>
    <row r="68" spans="1:10" x14ac:dyDescent="0.2">
      <c r="A68" s="63" t="s">
        <v>95</v>
      </c>
      <c r="B68" s="4"/>
      <c r="C68" s="64"/>
      <c r="D68" s="64"/>
      <c r="E68" s="64"/>
      <c r="F68" s="65"/>
      <c r="G68" s="64"/>
      <c r="H68" s="64"/>
      <c r="I68" s="64"/>
      <c r="J68" s="4"/>
    </row>
  </sheetData>
  <mergeCells count="15"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59055118110236227" bottom="0.3937007874015748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Елена Рифовна</dc:creator>
  <cp:lastModifiedBy>Костливцева Наталья Максимовна</cp:lastModifiedBy>
  <dcterms:created xsi:type="dcterms:W3CDTF">2023-06-19T12:31:52Z</dcterms:created>
  <dcterms:modified xsi:type="dcterms:W3CDTF">2023-06-22T07:58:07Z</dcterms:modified>
</cp:coreProperties>
</file>