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1565"/>
  </bookViews>
  <sheets>
    <sheet name="на 01.04.2023" sheetId="1" r:id="rId1"/>
  </sheets>
  <definedNames>
    <definedName name="_xlnm._FilterDatabase" localSheetId="0" hidden="1">'на 01.04.2023'!$A$2:$H$59</definedName>
  </definedNames>
  <calcPr calcId="145621"/>
</workbook>
</file>

<file path=xl/calcChain.xml><?xml version="1.0" encoding="utf-8"?>
<calcChain xmlns="http://schemas.openxmlformats.org/spreadsheetml/2006/main">
  <c r="G66" i="1" l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G51" i="1"/>
  <c r="I51" i="1" s="1"/>
  <c r="F51" i="1"/>
  <c r="F49" i="1" s="1"/>
  <c r="F73" i="1" s="1"/>
  <c r="J48" i="1"/>
  <c r="I48" i="1"/>
  <c r="H48" i="1"/>
  <c r="E48" i="1"/>
  <c r="I47" i="1"/>
  <c r="H47" i="1"/>
  <c r="E47" i="1"/>
  <c r="H46" i="1"/>
  <c r="G46" i="1"/>
  <c r="J46" i="1" s="1"/>
  <c r="F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G23" i="1"/>
  <c r="I23" i="1" s="1"/>
  <c r="F23" i="1"/>
  <c r="E23" i="1"/>
  <c r="I21" i="1"/>
  <c r="I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M12" i="1"/>
  <c r="J12" i="1"/>
  <c r="I12" i="1"/>
  <c r="H12" i="1"/>
  <c r="E12" i="1"/>
  <c r="J11" i="1"/>
  <c r="I11" i="1"/>
  <c r="H11" i="1"/>
  <c r="E11" i="1"/>
  <c r="J10" i="1"/>
  <c r="I10" i="1"/>
  <c r="H10" i="1"/>
  <c r="E10" i="1"/>
  <c r="G9" i="1"/>
  <c r="J9" i="1" s="1"/>
  <c r="F9" i="1"/>
  <c r="E9" i="1"/>
  <c r="J23" i="1" l="1"/>
  <c r="H9" i="1"/>
  <c r="I46" i="1"/>
  <c r="I9" i="1"/>
  <c r="H23" i="1"/>
  <c r="G49" i="1"/>
  <c r="G73" i="1" l="1"/>
  <c r="I49" i="1"/>
</calcChain>
</file>

<file path=xl/sharedStrings.xml><?xml version="1.0" encoding="utf-8"?>
<sst xmlns="http://schemas.openxmlformats.org/spreadsheetml/2006/main" count="99" uniqueCount="95">
  <si>
    <t>Информация об исполнении областного бюджета Ленинградской области на 01.04.2023</t>
  </si>
  <si>
    <t>тыс.руб.</t>
  </si>
  <si>
    <t>Раздел, подраздел</t>
  </si>
  <si>
    <t>Наименование раздела, подраздела</t>
  </si>
  <si>
    <t>на 01.04.2022</t>
  </si>
  <si>
    <t>на 01.04.2023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</si>
  <si>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</si>
  <si>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</si>
  <si>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</si>
  <si>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</si>
  <si>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</si>
  <si>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</si>
  <si>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</si>
  <si>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</si>
  <si>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</si>
  <si>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t>ДОХОДЫ (всего), в том числе:</t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</si>
  <si>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</si>
  <si>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</si>
  <si>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</si>
  <si>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</si>
  <si>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</si>
  <si>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</si>
  <si>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</si>
  <si>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</si>
  <si>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</si>
  <si>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</si>
  <si>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</si>
  <si>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3"/>
        <color indexed="8"/>
        <rFont val="Times New Roman"/>
        <family val="1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</si>
  <si>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</si>
  <si>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</si>
  <si>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3"/>
        <color indexed="8"/>
        <rFont val="Times New Roman"/>
        <family val="1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</si>
  <si>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</si>
  <si>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</si>
  <si>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</si>
  <si>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</si>
  <si>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</si>
  <si>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</si>
  <si>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</si>
  <si>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</si>
  <si>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</si>
  <si>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</si>
  <si>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</si>
  <si>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3"/>
        <color indexed="8"/>
        <rFont val="Times New Roman"/>
        <family val="1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</si>
  <si>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</si>
  <si>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</si>
  <si>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</si>
  <si>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</si>
  <si>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</si>
  <si>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3"/>
        <color indexed="8"/>
        <rFont val="Times New Roman"/>
        <family val="1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</si>
  <si>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</si>
  <si>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</si>
  <si>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</si>
  <si>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</si>
  <si>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</si>
  <si>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</si>
  <si>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</si>
  <si>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</si>
  <si>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</si>
  <si>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</si>
  <si>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</si>
  <si>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</si>
  <si>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</si>
  <si>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</si>
  <si>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</si>
  <si>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</si>
  <si>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</si>
  <si>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</si>
  <si>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</si>
  <si>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</si>
  <si>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</si>
  <si>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</si>
  <si>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</si>
  <si>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</si>
  <si>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</si>
  <si>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</si>
  <si>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</si>
  <si>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</si>
  <si>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</si>
  <si>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</si>
  <si>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</si>
  <si>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</si>
  <si>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</si>
  <si>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</si>
  <si>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</si>
  <si>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</si>
  <si>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</si>
  <si>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</si>
  <si>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</si>
  <si>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Увеличение финансовых активов в собственности субъектов Российской Федерации за счет средств организаций</t>
  </si>
  <si>
    <t>Изменения финансовых активов в государственной собственности за счет приобретения ценных бумаг по договорам репо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</si>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</sst>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8"/>
      <name val="Helv"/>
      <charset val="204"/>
    </font>
    <font>
      <sz val="8"/>
      <name val="Helv"/>
      <charset val="204"/>
    </font>
    <font>
      <sz val="13"/>
      <name val="Arial Cyr"/>
      <family val="2"/>
      <charset val="204"/>
    </font>
    <font>
      <sz val="13"/>
      <color theme="1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13"/>
      <color indexed="8"/>
      <name val="Arial Cyr"/>
      <family val="2"/>
      <charset val="204"/>
    </font>
    <font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 Cyr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name val="Arial Cyr"/>
      <charset val="204"/>
    </font>
    <font>
      <b/>
      <sz val="13"/>
      <color indexed="10"/>
      <name val="Times New Roman"/>
      <family val="1"/>
      <charset val="204"/>
    </font>
    <font>
      <sz val="13"/>
      <color indexed="10"/>
      <name val="Arial Cyr"/>
      <family val="2"/>
      <charset val="204"/>
    </font>
    <font>
      <sz val="13"/>
      <color rgb="FFFF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2">
    <xf numFmtId="0" fontId="0" fillId="0" borderId="0"/>
    <xf numFmtId="0" fontId="11" fillId="0" borderId="0"/>
    <xf numFmtId="0" fontId="1" fillId="0" borderId="0"/>
    <xf numFmtId="4" fontId="19" fillId="0" borderId="8">
      <alignment horizontal="right"/>
    </xf>
    <xf numFmtId="0" fontId="20" fillId="0" borderId="0"/>
    <xf numFmtId="4" fontId="19" fillId="0" borderId="9">
      <alignment horizontal="right"/>
    </xf>
    <xf numFmtId="4" fontId="19" fillId="0" borderId="9">
      <alignment horizontal="right"/>
    </xf>
    <xf numFmtId="0" fontId="21" fillId="0" borderId="10"/>
    <xf numFmtId="4" fontId="19" fillId="0" borderId="8">
      <alignment horizontal="right"/>
    </xf>
    <xf numFmtId="4" fontId="22" fillId="0" borderId="9">
      <alignment horizontal="right" vertical="center" shrinkToFit="1"/>
    </xf>
    <xf numFmtId="4" fontId="23" fillId="0" borderId="9">
      <alignment horizontal="right" vertical="center"/>
    </xf>
    <xf numFmtId="0" fontId="1" fillId="0" borderId="0"/>
  </cellStyleXfs>
  <cellXfs count="83">
    <xf numFmtId="0" fontId="0" fillId="0" borderId="0" xfId="0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164" fontId="2" fillId="2" borderId="0" xfId="0" applyNumberFormat="1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 shrinkToFit="1"/>
    </xf>
    <xf numFmtId="0" fontId="6" fillId="0" borderId="0" xfId="0" applyFont="1"/>
    <xf numFmtId="0" fontId="3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 shrinkToFit="1"/>
    </xf>
    <xf numFmtId="0" fontId="2" fillId="2" borderId="0" xfId="0" applyFont="1" applyFill="1" applyAlignment="1">
      <alignment horizontal="right" vertical="top"/>
    </xf>
    <xf numFmtId="0" fontId="7" fillId="2" borderId="6" xfId="0" applyNumberFormat="1" applyFont="1" applyFill="1" applyBorder="1" applyAlignment="1">
      <alignment horizontal="center" vertical="top" wrapText="1" shrinkToFit="1"/>
    </xf>
    <xf numFmtId="0" fontId="8" fillId="2" borderId="6" xfId="0" applyNumberFormat="1" applyFont="1" applyFill="1" applyBorder="1" applyAlignment="1">
      <alignment horizontal="center" vertical="top" wrapText="1" shrinkToFit="1"/>
    </xf>
    <xf numFmtId="0" fontId="9" fillId="2" borderId="6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center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164" fontId="12" fillId="2" borderId="7" xfId="1" applyNumberFormat="1" applyFont="1" applyFill="1" applyBorder="1" applyAlignment="1">
      <alignment horizontal="center" vertical="top"/>
    </xf>
    <xf numFmtId="164" fontId="13" fillId="2" borderId="7" xfId="0" applyNumberFormat="1" applyFont="1" applyFill="1" applyBorder="1" applyAlignment="1">
      <alignment horizontal="center" vertical="top" shrinkToFit="1"/>
    </xf>
    <xf numFmtId="164" fontId="12" fillId="2" borderId="7" xfId="0" applyNumberFormat="1" applyFont="1" applyFill="1" applyBorder="1" applyAlignment="1">
      <alignment horizontal="center" vertical="top" shrinkToFit="1"/>
    </xf>
    <xf numFmtId="164" fontId="12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9" fillId="2" borderId="7" xfId="1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 shrinkToFit="1"/>
    </xf>
    <xf numFmtId="164" fontId="9" fillId="2" borderId="7" xfId="0" applyNumberFormat="1" applyFont="1" applyFill="1" applyBorder="1" applyAlignment="1">
      <alignment horizontal="center" vertical="top" shrinkToFit="1"/>
    </xf>
    <xf numFmtId="164" fontId="9" fillId="2" borderId="7" xfId="0" applyNumberFormat="1" applyFont="1" applyFill="1" applyBorder="1" applyAlignment="1">
      <alignment horizontal="center" vertical="top" wrapText="1" shrinkToFit="1"/>
    </xf>
    <xf numFmtId="49" fontId="7" fillId="2" borderId="7" xfId="0" applyNumberFormat="1" applyFont="1" applyFill="1" applyBorder="1" applyAlignment="1">
      <alignment horizontal="left" vertical="top" wrapText="1" shrinkToFit="1"/>
    </xf>
    <xf numFmtId="0" fontId="14" fillId="2" borderId="7" xfId="0" applyFont="1" applyFill="1" applyBorder="1" applyAlignment="1">
      <alignment horizontal="left" vertical="top" wrapText="1" shrinkToFit="1"/>
    </xf>
    <xf numFmtId="164" fontId="8" fillId="2" borderId="7" xfId="1" applyNumberFormat="1" applyFont="1" applyFill="1" applyBorder="1" applyAlignment="1">
      <alignment horizontal="center" vertical="top"/>
    </xf>
    <xf numFmtId="4" fontId="9" fillId="2" borderId="7" xfId="1" applyNumberFormat="1" applyFont="1" applyFill="1" applyBorder="1" applyAlignment="1">
      <alignment horizontal="center" vertical="top"/>
    </xf>
    <xf numFmtId="164" fontId="12" fillId="2" borderId="7" xfId="0" applyNumberFormat="1" applyFont="1" applyFill="1" applyBorder="1" applyAlignment="1">
      <alignment horizontal="center" vertical="top"/>
    </xf>
    <xf numFmtId="49" fontId="10" fillId="2" borderId="7" xfId="0" applyNumberFormat="1" applyFont="1" applyFill="1" applyBorder="1" applyAlignment="1">
      <alignment horizontal="center" vertical="top" wrapText="1" shrinkToFit="1"/>
    </xf>
    <xf numFmtId="164" fontId="12" fillId="2" borderId="7" xfId="0" applyNumberFormat="1" applyFont="1" applyFill="1" applyBorder="1" applyAlignment="1">
      <alignment horizontal="center" vertical="top" wrapText="1"/>
    </xf>
    <xf numFmtId="49" fontId="7" fillId="2" borderId="7" xfId="0" applyNumberFormat="1" applyFont="1" applyFill="1" applyBorder="1" applyAlignment="1">
      <alignment horizontal="center" vertical="top" wrapText="1" shrinkToFit="1"/>
    </xf>
    <xf numFmtId="164" fontId="9" fillId="2" borderId="7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49" fontId="13" fillId="2" borderId="7" xfId="0" applyNumberFormat="1" applyFont="1" applyFill="1" applyBorder="1" applyAlignment="1">
      <alignment horizontal="center" vertical="top" wrapText="1" shrinkToFit="1"/>
    </xf>
    <xf numFmtId="0" fontId="13" fillId="2" borderId="7" xfId="0" applyFont="1" applyFill="1" applyBorder="1" applyAlignment="1">
      <alignment horizontal="left" vertical="top" wrapText="1" shrinkToFit="1"/>
    </xf>
    <xf numFmtId="49" fontId="16" fillId="2" borderId="7" xfId="0" applyNumberFormat="1" applyFont="1" applyFill="1" applyBorder="1" applyAlignment="1">
      <alignment horizontal="center" vertical="top" wrapText="1" shrinkToFit="1"/>
    </xf>
    <xf numFmtId="0" fontId="16" fillId="2" borderId="7" xfId="0" applyFont="1" applyFill="1" applyBorder="1" applyAlignment="1">
      <alignment horizontal="left" vertical="top" wrapText="1" shrinkToFit="1"/>
    </xf>
    <xf numFmtId="0" fontId="17" fillId="2" borderId="0" xfId="0" applyFont="1" applyFill="1" applyAlignment="1">
      <alignment vertical="top"/>
    </xf>
    <xf numFmtId="49" fontId="7" fillId="2" borderId="7" xfId="0" applyNumberFormat="1" applyFont="1" applyFill="1" applyBorder="1" applyAlignment="1">
      <alignment horizontal="center" vertical="top" shrinkToFit="1"/>
    </xf>
    <xf numFmtId="0" fontId="7" fillId="2" borderId="7" xfId="0" applyNumberFormat="1" applyFont="1" applyFill="1" applyBorder="1" applyAlignment="1">
      <alignment horizontal="left" vertical="top" wrapText="1" shrinkToFit="1"/>
    </xf>
    <xf numFmtId="164" fontId="18" fillId="2" borderId="7" xfId="0" applyNumberFormat="1" applyFont="1" applyFill="1" applyBorder="1" applyAlignment="1">
      <alignment horizontal="center" vertical="top" shrinkToFit="1"/>
    </xf>
    <xf numFmtId="165" fontId="9" fillId="2" borderId="7" xfId="0" applyNumberFormat="1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wrapText="1" shrinkToFit="1"/>
    </xf>
    <xf numFmtId="0" fontId="7" fillId="2" borderId="0" xfId="0" applyFont="1" applyFill="1" applyBorder="1" applyAlignment="1">
      <alignment horizontal="center" vertical="top" shrinkToFit="1"/>
    </xf>
    <xf numFmtId="0" fontId="7" fillId="2" borderId="0" xfId="0" applyFont="1" applyFill="1" applyBorder="1" applyAlignment="1">
      <alignment vertical="top" wrapText="1" shrinkToFit="1"/>
    </xf>
    <xf numFmtId="164" fontId="8" fillId="2" borderId="0" xfId="0" applyNumberFormat="1" applyFont="1" applyFill="1" applyBorder="1" applyAlignment="1">
      <alignment horizontal="center" vertical="top" shrinkToFit="1"/>
    </xf>
    <xf numFmtId="164" fontId="7" fillId="2" borderId="0" xfId="0" applyNumberFormat="1" applyFont="1" applyFill="1" applyBorder="1" applyAlignment="1">
      <alignment horizontal="center" vertical="top" shrinkToFit="1"/>
    </xf>
    <xf numFmtId="164" fontId="9" fillId="2" borderId="0" xfId="0" applyNumberFormat="1" applyFont="1" applyFill="1" applyBorder="1" applyAlignment="1">
      <alignment horizontal="center" vertical="top" shrinkToFit="1"/>
    </xf>
    <xf numFmtId="0" fontId="10" fillId="2" borderId="7" xfId="0" applyFont="1" applyFill="1" applyBorder="1" applyAlignment="1">
      <alignment vertical="top" wrapText="1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4" fontId="9" fillId="2" borderId="7" xfId="0" applyNumberFormat="1" applyFont="1" applyFill="1" applyBorder="1" applyAlignment="1">
      <alignment horizontal="center" vertical="top" shrinkToFi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top" wrapText="1" shrinkToFit="1"/>
    </xf>
    <xf numFmtId="0" fontId="8" fillId="2" borderId="6" xfId="0" applyNumberFormat="1" applyFont="1" applyFill="1" applyBorder="1" applyAlignment="1">
      <alignment horizontal="center" vertical="top" wrapText="1" shrinkToFit="1"/>
    </xf>
    <xf numFmtId="164" fontId="8" fillId="2" borderId="1" xfId="0" applyNumberFormat="1" applyFont="1" applyFill="1" applyBorder="1" applyAlignment="1">
      <alignment horizontal="center" vertical="top" wrapText="1" shrinkToFit="1"/>
    </xf>
    <xf numFmtId="164" fontId="8" fillId="2" borderId="6" xfId="0" applyNumberFormat="1" applyFont="1" applyFill="1" applyBorder="1" applyAlignment="1">
      <alignment horizontal="center" vertical="top" wrapText="1" shrinkToFit="1"/>
    </xf>
    <xf numFmtId="0" fontId="9" fillId="2" borderId="1" xfId="0" applyNumberFormat="1" applyFont="1" applyFill="1" applyBorder="1" applyAlignment="1">
      <alignment horizontal="center" vertical="top" wrapText="1" shrinkToFit="1"/>
    </xf>
    <xf numFmtId="0" fontId="9" fillId="2" borderId="6" xfId="0" applyNumberFormat="1" applyFont="1" applyFill="1" applyBorder="1" applyAlignment="1">
      <alignment horizontal="center" vertical="top" wrapText="1" shrinkToFit="1"/>
    </xf>
    <xf numFmtId="164" fontId="9" fillId="2" borderId="1" xfId="0" applyNumberFormat="1" applyFont="1" applyFill="1" applyBorder="1" applyAlignment="1">
      <alignment horizontal="center" vertical="top" wrapText="1" shrinkToFit="1"/>
    </xf>
    <xf numFmtId="164" fontId="9" fillId="2" borderId="6" xfId="0" applyNumberFormat="1" applyFont="1" applyFill="1" applyBorder="1" applyAlignment="1">
      <alignment horizontal="center" vertical="top" wrapText="1" shrinkToFit="1"/>
    </xf>
    <xf numFmtId="0" fontId="7" fillId="2" borderId="2" xfId="0" applyFont="1" applyFill="1" applyBorder="1" applyAlignment="1">
      <alignment horizontal="center" vertical="top" shrinkToFit="1"/>
    </xf>
    <xf numFmtId="0" fontId="7" fillId="2" borderId="3" xfId="0" applyFont="1" applyFill="1" applyBorder="1" applyAlignment="1">
      <alignment horizontal="center" vertical="top" shrinkToFit="1"/>
    </xf>
    <xf numFmtId="0" fontId="7" fillId="2" borderId="4" xfId="0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shrinkToFit="1"/>
    </xf>
    <xf numFmtId="0" fontId="4" fillId="2" borderId="0" xfId="0" applyFont="1" applyFill="1" applyBorder="1" applyAlignment="1">
      <alignment horizontal="center" vertical="top" shrinkToFit="1"/>
    </xf>
    <xf numFmtId="0" fontId="7" fillId="2" borderId="1" xfId="0" applyNumberFormat="1" applyFont="1" applyFill="1" applyBorder="1" applyAlignment="1">
      <alignment horizontal="center" vertical="top" wrapText="1" shrinkToFit="1"/>
    </xf>
    <xf numFmtId="0" fontId="7" fillId="2" borderId="5" xfId="0" applyNumberFormat="1" applyFont="1" applyFill="1" applyBorder="1" applyAlignment="1">
      <alignment horizontal="center" vertical="top" wrapText="1" shrinkToFit="1"/>
    </xf>
    <xf numFmtId="0" fontId="7" fillId="2" borderId="6" xfId="0" applyNumberFormat="1" applyFont="1" applyFill="1" applyBorder="1" applyAlignment="1">
      <alignment horizontal="center" vertical="top" wrapText="1" shrinkToFit="1"/>
    </xf>
    <xf numFmtId="0" fontId="8" fillId="2" borderId="2" xfId="0" applyNumberFormat="1" applyFont="1" applyFill="1" applyBorder="1" applyAlignment="1">
      <alignment horizontal="center" vertical="top" wrapText="1" shrinkToFit="1"/>
    </xf>
    <xf numFmtId="0" fontId="8" fillId="2" borderId="3" xfId="0" applyNumberFormat="1" applyFont="1" applyFill="1" applyBorder="1" applyAlignment="1">
      <alignment horizontal="center" vertical="top" wrapText="1" shrinkToFit="1"/>
    </xf>
    <xf numFmtId="0" fontId="8" fillId="2" borderId="4" xfId="0" applyNumberFormat="1" applyFont="1" applyFill="1" applyBorder="1" applyAlignment="1">
      <alignment horizontal="center" vertical="top" wrapText="1" shrinkToFit="1"/>
    </xf>
    <xf numFmtId="0" fontId="9" fillId="2" borderId="2" xfId="0" applyNumberFormat="1" applyFont="1" applyFill="1" applyBorder="1" applyAlignment="1">
      <alignment horizontal="center" vertical="top" wrapText="1" shrinkToFit="1"/>
    </xf>
    <xf numFmtId="0" fontId="9" fillId="2" borderId="3" xfId="0" applyNumberFormat="1" applyFont="1" applyFill="1" applyBorder="1" applyAlignment="1">
      <alignment horizontal="center" vertical="top" wrapText="1" shrinkToFit="1"/>
    </xf>
    <xf numFmtId="0" fontId="9" fillId="2" borderId="4" xfId="0" applyNumberFormat="1" applyFont="1" applyFill="1" applyBorder="1" applyAlignment="1">
      <alignment horizontal="center" vertical="top" wrapText="1" shrinkToFit="1"/>
    </xf>
    <xf numFmtId="0" fontId="8" fillId="2" borderId="5" xfId="0" applyNumberFormat="1" applyFont="1" applyFill="1" applyBorder="1" applyAlignment="1">
      <alignment horizontal="center" vertical="top" wrapText="1" shrinkToFit="1"/>
    </xf>
    <xf numFmtId="0" fontId="8" fillId="2" borderId="1" xfId="0" applyFont="1" applyFill="1" applyBorder="1" applyAlignment="1">
      <alignment horizontal="center" vertical="top" wrapText="1" shrinkToFit="1"/>
    </xf>
    <xf numFmtId="0" fontId="8" fillId="2" borderId="5" xfId="0" applyFont="1" applyFill="1" applyBorder="1" applyAlignment="1">
      <alignment horizontal="center" vertical="top" wrapText="1" shrinkToFit="1"/>
    </xf>
    <xf numFmtId="0" fontId="8" fillId="2" borderId="6" xfId="0" applyFont="1" applyFill="1" applyBorder="1" applyAlignment="1">
      <alignment horizontal="center" vertical="top" wrapText="1" shrinkToFit="1"/>
    </xf>
  </cellXfs>
  <cellStyles count="12">
    <cellStyle name="_Книга1" xfId="2"/>
    <cellStyle name="xl105" xfId="3"/>
    <cellStyle name="xl32" xfId="4"/>
    <cellStyle name="xl45" xfId="5"/>
    <cellStyle name="xl46" xfId="6"/>
    <cellStyle name="xl68" xfId="7"/>
    <cellStyle name="xl91" xfId="8"/>
    <cellStyle name="xl92" xfId="9"/>
    <cellStyle name="xl99" xfId="10"/>
    <cellStyle name="Обычный" xfId="0" builtinId="0"/>
    <cellStyle name="Обычный 4" xfId="11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4"/>
  <sheetViews>
    <sheetView tabSelected="1" zoomScale="60" zoomScaleNormal="60" workbookViewId="0">
      <selection activeCell="A69" sqref="A69"/>
    </sheetView>
  </sheetViews>
  <sheetFormatPr defaultRowHeight="16.5" x14ac:dyDescent="0.15"/>
  <cols>
    <col min="1" max="1" width="18" style="1" customWidth="1"/>
    <col min="2" max="2" width="161.6640625" style="2" customWidth="1"/>
    <col min="3" max="3" width="27.83203125" style="1" customWidth="1"/>
    <col min="4" max="4" width="27.5" style="1" customWidth="1"/>
    <col min="5" max="5" width="22.6640625" style="1" customWidth="1"/>
    <col min="6" max="6" width="29.33203125" style="55" customWidth="1"/>
    <col min="7" max="7" width="27.1640625" style="55" customWidth="1"/>
    <col min="8" max="8" width="23.83203125" style="55" customWidth="1"/>
    <col min="9" max="9" width="26.1640625" style="1" customWidth="1"/>
    <col min="10" max="10" width="19.83203125" style="5" customWidth="1"/>
    <col min="11" max="11" width="9.33203125" style="5"/>
    <col min="12" max="12" width="0" style="5" hidden="1" customWidth="1"/>
    <col min="13" max="13" width="20.6640625" style="5" hidden="1" customWidth="1"/>
    <col min="14" max="16384" width="9.33203125" style="5"/>
  </cols>
  <sheetData>
    <row r="1" spans="1:13" ht="19.5" customHeight="1" x14ac:dyDescent="0.15">
      <c r="C1" s="3"/>
      <c r="F1" s="4"/>
      <c r="G1" s="4"/>
      <c r="H1" s="67" t="s">
        <v>94</v>
      </c>
      <c r="I1" s="67"/>
      <c r="J1" s="67"/>
    </row>
    <row r="2" spans="1:13" ht="18" x14ac:dyDescent="0.1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3" ht="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3" ht="18.75" x14ac:dyDescent="0.3">
      <c r="A4" s="6"/>
      <c r="C4" s="3"/>
      <c r="E4" s="5"/>
      <c r="F4" s="4"/>
      <c r="G4" s="7"/>
      <c r="H4" s="8"/>
      <c r="I4" s="9"/>
      <c r="J4" s="10" t="s">
        <v>1</v>
      </c>
    </row>
    <row r="5" spans="1:13" s="1" customFormat="1" ht="21.75" customHeight="1" x14ac:dyDescent="0.15">
      <c r="A5" s="70" t="s">
        <v>2</v>
      </c>
      <c r="B5" s="70" t="s">
        <v>3</v>
      </c>
      <c r="C5" s="73" t="s">
        <v>4</v>
      </c>
      <c r="D5" s="74"/>
      <c r="E5" s="75"/>
      <c r="F5" s="76" t="s">
        <v>5</v>
      </c>
      <c r="G5" s="77"/>
      <c r="H5" s="78"/>
      <c r="I5" s="56" t="s">
        <v>6</v>
      </c>
      <c r="J5" s="80" t="s">
        <v>7</v>
      </c>
    </row>
    <row r="6" spans="1:13" s="1" customFormat="1" ht="12.75" customHeight="1" x14ac:dyDescent="0.15">
      <c r="A6" s="71"/>
      <c r="B6" s="71"/>
      <c r="C6" s="56" t="s">
        <v>8</v>
      </c>
      <c r="D6" s="56" t="s">
        <v>9</v>
      </c>
      <c r="E6" s="58" t="s">
        <v>10</v>
      </c>
      <c r="F6" s="60" t="s">
        <v>8</v>
      </c>
      <c r="G6" s="60" t="s">
        <v>9</v>
      </c>
      <c r="H6" s="62" t="s">
        <v>10</v>
      </c>
      <c r="I6" s="79"/>
      <c r="J6" s="81"/>
    </row>
    <row r="7" spans="1:13" s="1" customFormat="1" ht="20.25" customHeight="1" x14ac:dyDescent="0.15">
      <c r="A7" s="72"/>
      <c r="B7" s="72"/>
      <c r="C7" s="57"/>
      <c r="D7" s="57"/>
      <c r="E7" s="59"/>
      <c r="F7" s="61"/>
      <c r="G7" s="61"/>
      <c r="H7" s="63"/>
      <c r="I7" s="57"/>
      <c r="J7" s="82"/>
    </row>
    <row r="8" spans="1:13" s="1" customFormat="1" ht="15.75" customHeight="1" x14ac:dyDescent="0.15">
      <c r="A8" s="11">
        <v>1</v>
      </c>
      <c r="B8" s="11">
        <v>2</v>
      </c>
      <c r="C8" s="12">
        <v>3</v>
      </c>
      <c r="D8" s="12">
        <v>4</v>
      </c>
      <c r="E8" s="12" t="s">
        <v>11</v>
      </c>
      <c r="F8" s="13">
        <v>6</v>
      </c>
      <c r="G8" s="13">
        <v>7</v>
      </c>
      <c r="H8" s="13" t="s">
        <v>12</v>
      </c>
      <c r="I8" s="12" t="s">
        <v>13</v>
      </c>
      <c r="J8" s="12" t="s">
        <v>14</v>
      </c>
    </row>
    <row r="9" spans="1:13" x14ac:dyDescent="0.15">
      <c r="A9" s="14"/>
      <c r="B9" s="15" t="s">
        <v>15</v>
      </c>
      <c r="C9" s="16">
        <v>160444130</v>
      </c>
      <c r="D9" s="16">
        <v>49824117.100000001</v>
      </c>
      <c r="E9" s="17">
        <f>D9/C9*100</f>
        <v>31.053873457383581</v>
      </c>
      <c r="F9" s="16">
        <f>F10+F18</f>
        <v>171013818.13</v>
      </c>
      <c r="G9" s="16">
        <f>G10+G18</f>
        <v>65934140.100000001</v>
      </c>
      <c r="H9" s="18">
        <f t="shared" ref="H9:H19" si="0">G9/F9*100</f>
        <v>38.554861134015901</v>
      </c>
      <c r="I9" s="17">
        <f>G9-D9</f>
        <v>16110023</v>
      </c>
      <c r="J9" s="19">
        <f>G9/D9*100</f>
        <v>132.33378519817262</v>
      </c>
    </row>
    <row r="10" spans="1:13" x14ac:dyDescent="0.15">
      <c r="A10" s="14"/>
      <c r="B10" s="20" t="s">
        <v>16</v>
      </c>
      <c r="C10" s="21">
        <v>143428171.80000001</v>
      </c>
      <c r="D10" s="21">
        <v>43727089.200000003</v>
      </c>
      <c r="E10" s="22">
        <f t="shared" ref="E10:E19" si="1">D10/C10*100</f>
        <v>30.487099327302445</v>
      </c>
      <c r="F10" s="21">
        <v>153456627.40000001</v>
      </c>
      <c r="G10" s="21">
        <v>58967765.600000001</v>
      </c>
      <c r="H10" s="23">
        <f t="shared" si="0"/>
        <v>38.426340132117353</v>
      </c>
      <c r="I10" s="22">
        <f t="shared" ref="I10:I48" si="2">G10-D10</f>
        <v>15240676.399999999</v>
      </c>
      <c r="J10" s="24">
        <f>G10/D10*100</f>
        <v>134.8540839988041</v>
      </c>
      <c r="M10" s="5">
        <v>2908958.5</v>
      </c>
    </row>
    <row r="11" spans="1:13" ht="15.75" customHeight="1" x14ac:dyDescent="0.15">
      <c r="A11" s="14"/>
      <c r="B11" s="20" t="s">
        <v>17</v>
      </c>
      <c r="C11" s="21">
        <v>141319069.20000002</v>
      </c>
      <c r="D11" s="21">
        <v>42719006.600000001</v>
      </c>
      <c r="E11" s="22">
        <f t="shared" si="1"/>
        <v>30.228763069152738</v>
      </c>
      <c r="F11" s="21">
        <v>151160743.31999999</v>
      </c>
      <c r="G11" s="21">
        <v>58839885.829999998</v>
      </c>
      <c r="H11" s="23">
        <f t="shared" si="0"/>
        <v>38.925374761778457</v>
      </c>
      <c r="I11" s="22">
        <f t="shared" si="2"/>
        <v>16120879.229999997</v>
      </c>
      <c r="J11" s="24">
        <f>G11/D11*100</f>
        <v>137.73701804666965</v>
      </c>
    </row>
    <row r="12" spans="1:13" x14ac:dyDescent="0.15">
      <c r="A12" s="14"/>
      <c r="B12" s="20" t="s">
        <v>18</v>
      </c>
      <c r="C12" s="21">
        <v>65315000</v>
      </c>
      <c r="D12" s="21">
        <v>25336324.899999999</v>
      </c>
      <c r="E12" s="22">
        <f t="shared" si="1"/>
        <v>38.790974355048604</v>
      </c>
      <c r="F12" s="21">
        <v>69068456.799999997</v>
      </c>
      <c r="G12" s="21">
        <v>37255090.409999996</v>
      </c>
      <c r="H12" s="23">
        <f t="shared" si="0"/>
        <v>53.939369917991279</v>
      </c>
      <c r="I12" s="22">
        <f t="shared" si="2"/>
        <v>11918765.509999998</v>
      </c>
      <c r="J12" s="24">
        <f>G12/D12*100</f>
        <v>147.04220346495478</v>
      </c>
      <c r="M12" s="5">
        <f>M10/F10*100</f>
        <v>1.8956225933582587</v>
      </c>
    </row>
    <row r="13" spans="1:13" x14ac:dyDescent="0.15">
      <c r="A13" s="14"/>
      <c r="B13" s="25" t="s">
        <v>19</v>
      </c>
      <c r="C13" s="21">
        <v>35992481.899999999</v>
      </c>
      <c r="D13" s="21">
        <v>7988769.0999999996</v>
      </c>
      <c r="E13" s="22">
        <f t="shared" si="1"/>
        <v>22.195660533207075</v>
      </c>
      <c r="F13" s="21">
        <v>39161636.700000003</v>
      </c>
      <c r="G13" s="21">
        <v>7331726.3799999999</v>
      </c>
      <c r="H13" s="23">
        <f t="shared" si="0"/>
        <v>18.721705724827377</v>
      </c>
      <c r="I13" s="22">
        <f t="shared" si="2"/>
        <v>-657042.71999999974</v>
      </c>
      <c r="J13" s="24">
        <f t="shared" ref="J13:J19" si="3">G13/D13*100</f>
        <v>91.775419820307491</v>
      </c>
    </row>
    <row r="14" spans="1:13" x14ac:dyDescent="0.15">
      <c r="A14" s="14"/>
      <c r="B14" s="25" t="s">
        <v>20</v>
      </c>
      <c r="C14" s="21">
        <v>107000</v>
      </c>
      <c r="D14" s="21">
        <v>63552.9</v>
      </c>
      <c r="E14" s="22">
        <f>D14/C14*100</f>
        <v>59.395233644859815</v>
      </c>
      <c r="F14" s="21">
        <v>195300</v>
      </c>
      <c r="G14" s="21">
        <v>91008.66</v>
      </c>
      <c r="H14" s="23">
        <f t="shared" si="0"/>
        <v>46.599416282642089</v>
      </c>
      <c r="I14" s="22">
        <f t="shared" si="2"/>
        <v>27455.760000000002</v>
      </c>
      <c r="J14" s="24">
        <f t="shared" si="3"/>
        <v>143.20142747223179</v>
      </c>
    </row>
    <row r="15" spans="1:13" x14ac:dyDescent="0.15">
      <c r="A15" s="14"/>
      <c r="B15" s="25" t="s">
        <v>21</v>
      </c>
      <c r="C15" s="21">
        <v>27311014</v>
      </c>
      <c r="D15" s="21">
        <v>6213870.7999999998</v>
      </c>
      <c r="E15" s="22">
        <f t="shared" si="1"/>
        <v>22.752252259839199</v>
      </c>
      <c r="F15" s="21">
        <v>29150068</v>
      </c>
      <c r="G15" s="21">
        <v>10389227.539999999</v>
      </c>
      <c r="H15" s="23">
        <f t="shared" si="0"/>
        <v>35.640491610516996</v>
      </c>
      <c r="I15" s="22">
        <f t="shared" si="2"/>
        <v>4175356.7399999993</v>
      </c>
      <c r="J15" s="24">
        <f t="shared" si="3"/>
        <v>167.19413509530966</v>
      </c>
    </row>
    <row r="16" spans="1:13" x14ac:dyDescent="0.15">
      <c r="A16" s="14"/>
      <c r="B16" s="25" t="s">
        <v>22</v>
      </c>
      <c r="C16" s="21">
        <v>11770902</v>
      </c>
      <c r="D16" s="21">
        <v>2902093</v>
      </c>
      <c r="E16" s="22">
        <f t="shared" si="1"/>
        <v>24.654805553559108</v>
      </c>
      <c r="F16" s="21">
        <v>12691957.699999999</v>
      </c>
      <c r="G16" s="21">
        <v>3448850.29</v>
      </c>
      <c r="H16" s="23">
        <f t="shared" si="0"/>
        <v>27.173509174238742</v>
      </c>
      <c r="I16" s="22">
        <f t="shared" si="2"/>
        <v>546757.29</v>
      </c>
      <c r="J16" s="24">
        <f t="shared" si="3"/>
        <v>118.84010229858244</v>
      </c>
    </row>
    <row r="17" spans="1:10" ht="18.75" customHeight="1" x14ac:dyDescent="0.15">
      <c r="A17" s="14"/>
      <c r="B17" s="25" t="s">
        <v>23</v>
      </c>
      <c r="C17" s="21">
        <v>2109102.6</v>
      </c>
      <c r="D17" s="21">
        <v>1008082.6</v>
      </c>
      <c r="E17" s="22">
        <f t="shared" si="1"/>
        <v>47.796754885229383</v>
      </c>
      <c r="F17" s="21">
        <v>2295884.08</v>
      </c>
      <c r="G17" s="21">
        <v>127879.81999999998</v>
      </c>
      <c r="H17" s="23">
        <f t="shared" si="0"/>
        <v>5.5699597864714487</v>
      </c>
      <c r="I17" s="22">
        <f t="shared" si="2"/>
        <v>-880202.78</v>
      </c>
      <c r="J17" s="24">
        <f>G17/D17*100</f>
        <v>12.685450577165005</v>
      </c>
    </row>
    <row r="18" spans="1:10" ht="18.75" customHeight="1" x14ac:dyDescent="0.15">
      <c r="A18" s="14"/>
      <c r="B18" s="20" t="s">
        <v>24</v>
      </c>
      <c r="C18" s="21">
        <v>17015958.199999999</v>
      </c>
      <c r="D18" s="21">
        <v>6097027.9000000004</v>
      </c>
      <c r="E18" s="22">
        <f t="shared" si="1"/>
        <v>35.831234587776557</v>
      </c>
      <c r="F18" s="21">
        <v>17557190.73</v>
      </c>
      <c r="G18" s="21">
        <v>6966374.5</v>
      </c>
      <c r="H18" s="23">
        <f t="shared" si="0"/>
        <v>39.678184324195698</v>
      </c>
      <c r="I18" s="22">
        <f t="shared" si="2"/>
        <v>869346.59999999963</v>
      </c>
      <c r="J18" s="24">
        <f t="shared" si="3"/>
        <v>114.25853078349861</v>
      </c>
    </row>
    <row r="19" spans="1:10" x14ac:dyDescent="0.15">
      <c r="A19" s="14"/>
      <c r="B19" s="20" t="s">
        <v>25</v>
      </c>
      <c r="C19" s="21">
        <v>15585815.9</v>
      </c>
      <c r="D19" s="21">
        <v>3891334.1</v>
      </c>
      <c r="E19" s="22">
        <f t="shared" si="1"/>
        <v>24.967150420402437</v>
      </c>
      <c r="F19" s="21">
        <v>17058190.100000001</v>
      </c>
      <c r="G19" s="21">
        <v>4977674.1399999997</v>
      </c>
      <c r="H19" s="23">
        <f t="shared" si="0"/>
        <v>29.18055263084446</v>
      </c>
      <c r="I19" s="22">
        <f t="shared" si="2"/>
        <v>1086340.0399999996</v>
      </c>
      <c r="J19" s="24">
        <f t="shared" si="3"/>
        <v>127.9169048990165</v>
      </c>
    </row>
    <row r="20" spans="1:10" x14ac:dyDescent="0.15">
      <c r="A20" s="14"/>
      <c r="B20" s="20" t="s">
        <v>26</v>
      </c>
      <c r="C20" s="21">
        <v>0</v>
      </c>
      <c r="D20" s="21">
        <v>397850.1</v>
      </c>
      <c r="E20" s="22"/>
      <c r="F20" s="21">
        <v>0</v>
      </c>
      <c r="G20" s="21">
        <v>284875.93</v>
      </c>
      <c r="H20" s="23"/>
      <c r="I20" s="22">
        <f t="shared" si="2"/>
        <v>-112974.16999999998</v>
      </c>
      <c r="J20" s="24"/>
    </row>
    <row r="21" spans="1:10" ht="18" customHeight="1" x14ac:dyDescent="0.15">
      <c r="A21" s="14"/>
      <c r="B21" s="26" t="s">
        <v>27</v>
      </c>
      <c r="C21" s="21">
        <v>0</v>
      </c>
      <c r="D21" s="21">
        <v>-97069.8</v>
      </c>
      <c r="E21" s="22"/>
      <c r="F21" s="21">
        <v>0</v>
      </c>
      <c r="G21" s="21">
        <v>-18504.63</v>
      </c>
      <c r="H21" s="23"/>
      <c r="I21" s="22">
        <f t="shared" si="2"/>
        <v>78565.17</v>
      </c>
      <c r="J21" s="24"/>
    </row>
    <row r="22" spans="1:10" ht="16.5" customHeight="1" x14ac:dyDescent="0.15">
      <c r="A22" s="14"/>
      <c r="B22" s="26"/>
      <c r="C22" s="27"/>
      <c r="D22" s="27"/>
      <c r="E22" s="23"/>
      <c r="F22" s="28"/>
      <c r="G22" s="28"/>
      <c r="H22" s="23"/>
      <c r="I22" s="22"/>
      <c r="J22" s="24"/>
    </row>
    <row r="23" spans="1:10" ht="18.75" customHeight="1" x14ac:dyDescent="0.15">
      <c r="A23" s="14"/>
      <c r="B23" s="15" t="s">
        <v>28</v>
      </c>
      <c r="C23" s="29">
        <v>166853813.63000003</v>
      </c>
      <c r="D23" s="29">
        <v>40290245.200000003</v>
      </c>
      <c r="E23" s="17">
        <f t="shared" ref="E23:E48" si="4">D23/C23*100</f>
        <v>24.147032856764074</v>
      </c>
      <c r="F23" s="29">
        <f>F24+F29+F30+F33+F38+F39+F40+F41+F42+F43+F44+F45+F47+F48</f>
        <v>183269435.85999998</v>
      </c>
      <c r="G23" s="29">
        <f>G24+G29+G30+G33+G38+G39+G40+G41+G42+G43+G44+G45+G47+G48</f>
        <v>45990455.159999996</v>
      </c>
      <c r="H23" s="18">
        <f t="shared" ref="H23:H48" si="5">G23/F23*100</f>
        <v>25.094449024840255</v>
      </c>
      <c r="I23" s="17">
        <f t="shared" si="2"/>
        <v>5700209.9599999934</v>
      </c>
      <c r="J23" s="19">
        <f t="shared" ref="J23:J48" si="6">G23/D23*100</f>
        <v>114.14786614403624</v>
      </c>
    </row>
    <row r="24" spans="1:10" ht="21.75" customHeight="1" x14ac:dyDescent="0.15">
      <c r="A24" s="30" t="s">
        <v>29</v>
      </c>
      <c r="B24" s="15" t="s">
        <v>30</v>
      </c>
      <c r="C24" s="31">
        <v>9134875.0999999996</v>
      </c>
      <c r="D24" s="31">
        <v>1492789.2</v>
      </c>
      <c r="E24" s="17">
        <f t="shared" si="4"/>
        <v>16.341648721611968</v>
      </c>
      <c r="F24" s="31">
        <v>13536435.6</v>
      </c>
      <c r="G24" s="31">
        <v>1781431.1</v>
      </c>
      <c r="H24" s="18">
        <f t="shared" si="5"/>
        <v>13.160267241990942</v>
      </c>
      <c r="I24" s="17">
        <f t="shared" si="2"/>
        <v>288641.90000000014</v>
      </c>
      <c r="J24" s="19">
        <f t="shared" si="6"/>
        <v>119.33574412247891</v>
      </c>
    </row>
    <row r="25" spans="1:10" ht="23.25" customHeight="1" x14ac:dyDescent="0.15">
      <c r="A25" s="32" t="s">
        <v>31</v>
      </c>
      <c r="B25" s="20" t="s">
        <v>32</v>
      </c>
      <c r="C25" s="33">
        <v>4063796.3</v>
      </c>
      <c r="D25" s="33">
        <v>628627.5</v>
      </c>
      <c r="E25" s="22">
        <f t="shared" si="4"/>
        <v>15.468971710023952</v>
      </c>
      <c r="F25" s="33">
        <v>4978312.7699999996</v>
      </c>
      <c r="G25" s="33">
        <v>820038.88</v>
      </c>
      <c r="H25" s="23">
        <f t="shared" si="5"/>
        <v>16.472224986378269</v>
      </c>
      <c r="I25" s="22">
        <f t="shared" si="2"/>
        <v>191411.38</v>
      </c>
      <c r="J25" s="24">
        <f t="shared" si="6"/>
        <v>130.44909425693277</v>
      </c>
    </row>
    <row r="26" spans="1:10" ht="21.75" customHeight="1" x14ac:dyDescent="0.15">
      <c r="A26" s="32" t="s">
        <v>33</v>
      </c>
      <c r="B26" s="20" t="s">
        <v>34</v>
      </c>
      <c r="C26" s="33">
        <v>438058.2</v>
      </c>
      <c r="D26" s="33">
        <v>87210.4</v>
      </c>
      <c r="E26" s="22">
        <f t="shared" si="4"/>
        <v>19.908404864924339</v>
      </c>
      <c r="F26" s="33">
        <v>515345.98</v>
      </c>
      <c r="G26" s="33">
        <v>128156.52</v>
      </c>
      <c r="H26" s="23">
        <f t="shared" si="5"/>
        <v>24.868054661064786</v>
      </c>
      <c r="I26" s="22">
        <f t="shared" si="2"/>
        <v>40946.12000000001</v>
      </c>
      <c r="J26" s="24">
        <f t="shared" si="6"/>
        <v>146.95095997725042</v>
      </c>
    </row>
    <row r="27" spans="1:10" ht="21" customHeight="1" x14ac:dyDescent="0.15">
      <c r="A27" s="32" t="s">
        <v>35</v>
      </c>
      <c r="B27" s="20" t="s">
        <v>36</v>
      </c>
      <c r="C27" s="33">
        <v>95678</v>
      </c>
      <c r="D27" s="33">
        <v>18351.099999999999</v>
      </c>
      <c r="E27" s="22">
        <f t="shared" si="4"/>
        <v>19.180062292271995</v>
      </c>
      <c r="F27" s="33">
        <v>119044.92</v>
      </c>
      <c r="G27" s="33">
        <v>22334.71</v>
      </c>
      <c r="H27" s="23">
        <f t="shared" si="5"/>
        <v>18.761581762581724</v>
      </c>
      <c r="I27" s="22">
        <f t="shared" si="2"/>
        <v>3983.6100000000006</v>
      </c>
      <c r="J27" s="24">
        <f t="shared" si="6"/>
        <v>121.70774503980688</v>
      </c>
    </row>
    <row r="28" spans="1:10" ht="23.25" customHeight="1" x14ac:dyDescent="0.15">
      <c r="A28" s="32" t="s">
        <v>37</v>
      </c>
      <c r="B28" s="20" t="s">
        <v>38</v>
      </c>
      <c r="C28" s="33">
        <v>102674.8</v>
      </c>
      <c r="D28" s="33">
        <v>18819.3</v>
      </c>
      <c r="E28" s="22">
        <f t="shared" si="4"/>
        <v>18.329034972554119</v>
      </c>
      <c r="F28" s="33">
        <v>119760</v>
      </c>
      <c r="G28" s="33">
        <v>18044.63</v>
      </c>
      <c r="H28" s="23">
        <f t="shared" si="5"/>
        <v>15.067326319305277</v>
      </c>
      <c r="I28" s="22">
        <f t="shared" si="2"/>
        <v>-774.66999999999825</v>
      </c>
      <c r="J28" s="24">
        <f t="shared" si="6"/>
        <v>95.88364073052665</v>
      </c>
    </row>
    <row r="29" spans="1:10" ht="23.25" customHeight="1" x14ac:dyDescent="0.15">
      <c r="A29" s="30" t="s">
        <v>39</v>
      </c>
      <c r="B29" s="15" t="s">
        <v>40</v>
      </c>
      <c r="C29" s="16">
        <v>77381.399999999994</v>
      </c>
      <c r="D29" s="16">
        <v>19345.400000000001</v>
      </c>
      <c r="E29" s="17">
        <f t="shared" si="4"/>
        <v>25.000064615010846</v>
      </c>
      <c r="F29" s="16">
        <v>84979.4</v>
      </c>
      <c r="G29" s="16">
        <v>21244.9</v>
      </c>
      <c r="H29" s="18">
        <f t="shared" si="5"/>
        <v>25.000058837788924</v>
      </c>
      <c r="I29" s="17">
        <f t="shared" si="2"/>
        <v>1899.5</v>
      </c>
      <c r="J29" s="19">
        <f t="shared" si="6"/>
        <v>109.81887166975095</v>
      </c>
    </row>
    <row r="30" spans="1:10" ht="23.25" customHeight="1" x14ac:dyDescent="0.15">
      <c r="A30" s="30" t="s">
        <v>41</v>
      </c>
      <c r="B30" s="15" t="s">
        <v>42</v>
      </c>
      <c r="C30" s="31">
        <v>2518714.7999999998</v>
      </c>
      <c r="D30" s="31">
        <v>583613.4</v>
      </c>
      <c r="E30" s="17">
        <f t="shared" si="4"/>
        <v>23.171079155131025</v>
      </c>
      <c r="F30" s="31">
        <v>3101499.4</v>
      </c>
      <c r="G30" s="31">
        <v>701935.8</v>
      </c>
      <c r="H30" s="18">
        <f t="shared" si="5"/>
        <v>22.632143665737935</v>
      </c>
      <c r="I30" s="17">
        <f t="shared" si="2"/>
        <v>118322.40000000002</v>
      </c>
      <c r="J30" s="19">
        <f t="shared" si="6"/>
        <v>120.27410611202554</v>
      </c>
    </row>
    <row r="31" spans="1:10" ht="20.25" customHeight="1" x14ac:dyDescent="0.15">
      <c r="A31" s="32" t="s">
        <v>43</v>
      </c>
      <c r="B31" s="20" t="s">
        <v>44</v>
      </c>
      <c r="C31" s="33">
        <v>494271.76</v>
      </c>
      <c r="D31" s="33">
        <v>97681.4</v>
      </c>
      <c r="E31" s="22">
        <f t="shared" si="4"/>
        <v>19.762690872729607</v>
      </c>
      <c r="F31" s="33">
        <v>547747.91</v>
      </c>
      <c r="G31" s="33">
        <v>108968.87</v>
      </c>
      <c r="H31" s="23">
        <f t="shared" si="5"/>
        <v>19.893981886667532</v>
      </c>
      <c r="I31" s="22">
        <f t="shared" si="2"/>
        <v>11287.470000000001</v>
      </c>
      <c r="J31" s="24">
        <f t="shared" si="6"/>
        <v>111.55539335021815</v>
      </c>
    </row>
    <row r="32" spans="1:10" ht="22.5" customHeight="1" x14ac:dyDescent="0.15">
      <c r="A32" s="32" t="s">
        <v>45</v>
      </c>
      <c r="B32" s="20" t="s">
        <v>46</v>
      </c>
      <c r="C32" s="33">
        <v>1581474.3</v>
      </c>
      <c r="D32" s="33">
        <v>279028.3</v>
      </c>
      <c r="E32" s="22">
        <f t="shared" si="4"/>
        <v>17.643555763125583</v>
      </c>
      <c r="F32" s="33">
        <v>2042420.86</v>
      </c>
      <c r="G32" s="33">
        <v>361021.48</v>
      </c>
      <c r="H32" s="23">
        <f t="shared" si="5"/>
        <v>17.676155148552485</v>
      </c>
      <c r="I32" s="22">
        <f t="shared" si="2"/>
        <v>81993.179999999993</v>
      </c>
      <c r="J32" s="24">
        <f t="shared" si="6"/>
        <v>129.38525590415023</v>
      </c>
    </row>
    <row r="33" spans="1:10" ht="19.5" customHeight="1" x14ac:dyDescent="0.15">
      <c r="A33" s="30" t="s">
        <v>47</v>
      </c>
      <c r="B33" s="15" t="s">
        <v>48</v>
      </c>
      <c r="C33" s="31">
        <v>30686236.300000001</v>
      </c>
      <c r="D33" s="31">
        <v>6905352.2000000002</v>
      </c>
      <c r="E33" s="17">
        <f t="shared" si="4"/>
        <v>22.503092697620918</v>
      </c>
      <c r="F33" s="31">
        <v>36571646.299999997</v>
      </c>
      <c r="G33" s="31">
        <v>8853791</v>
      </c>
      <c r="H33" s="18">
        <f t="shared" si="5"/>
        <v>24.209440634341913</v>
      </c>
      <c r="I33" s="17">
        <f t="shared" si="2"/>
        <v>1948438.7999999998</v>
      </c>
      <c r="J33" s="19">
        <f t="shared" si="6"/>
        <v>128.21635658207268</v>
      </c>
    </row>
    <row r="34" spans="1:10" ht="23.25" customHeight="1" x14ac:dyDescent="0.15">
      <c r="A34" s="32" t="s">
        <v>49</v>
      </c>
      <c r="B34" s="20" t="s">
        <v>50</v>
      </c>
      <c r="C34" s="33">
        <v>4756313</v>
      </c>
      <c r="D34" s="33">
        <v>1943278.6</v>
      </c>
      <c r="E34" s="22">
        <f t="shared" si="4"/>
        <v>40.85682754688348</v>
      </c>
      <c r="F34" s="33">
        <v>5569857.2999999998</v>
      </c>
      <c r="G34" s="33">
        <v>2558670.23</v>
      </c>
      <c r="H34" s="23">
        <f t="shared" si="5"/>
        <v>45.937805803391051</v>
      </c>
      <c r="I34" s="22">
        <f t="shared" si="2"/>
        <v>615391.62999999989</v>
      </c>
      <c r="J34" s="24">
        <f t="shared" si="6"/>
        <v>131.66769962886434</v>
      </c>
    </row>
    <row r="35" spans="1:10" ht="21.75" customHeight="1" x14ac:dyDescent="0.15">
      <c r="A35" s="32" t="s">
        <v>51</v>
      </c>
      <c r="B35" s="20" t="s">
        <v>52</v>
      </c>
      <c r="C35" s="33">
        <v>1762872.9</v>
      </c>
      <c r="D35" s="33">
        <v>245965.9</v>
      </c>
      <c r="E35" s="22">
        <f t="shared" si="4"/>
        <v>13.952560051266316</v>
      </c>
      <c r="F35" s="33">
        <v>1736011.5</v>
      </c>
      <c r="G35" s="33">
        <v>194368.38</v>
      </c>
      <c r="H35" s="23">
        <f t="shared" si="5"/>
        <v>11.196261084675994</v>
      </c>
      <c r="I35" s="22">
        <f t="shared" si="2"/>
        <v>-51597.51999999999</v>
      </c>
      <c r="J35" s="24">
        <f t="shared" si="6"/>
        <v>79.022490515961778</v>
      </c>
    </row>
    <row r="36" spans="1:10" ht="24.75" customHeight="1" x14ac:dyDescent="0.15">
      <c r="A36" s="32" t="s">
        <v>53</v>
      </c>
      <c r="B36" s="20" t="s">
        <v>54</v>
      </c>
      <c r="C36" s="33">
        <v>16992763.100000001</v>
      </c>
      <c r="D36" s="33">
        <v>2520295</v>
      </c>
      <c r="E36" s="22">
        <f t="shared" si="4"/>
        <v>14.831578508853571</v>
      </c>
      <c r="F36" s="33">
        <v>22107736.48</v>
      </c>
      <c r="G36" s="33">
        <v>3478356.23</v>
      </c>
      <c r="H36" s="23">
        <f t="shared" si="5"/>
        <v>15.733660626662219</v>
      </c>
      <c r="I36" s="22">
        <f t="shared" si="2"/>
        <v>958061.23</v>
      </c>
      <c r="J36" s="24">
        <f t="shared" si="6"/>
        <v>138.01385274342883</v>
      </c>
    </row>
    <row r="37" spans="1:10" ht="21.75" customHeight="1" x14ac:dyDescent="0.15">
      <c r="A37" s="32" t="s">
        <v>55</v>
      </c>
      <c r="B37" s="20" t="s">
        <v>56</v>
      </c>
      <c r="C37" s="33">
        <v>1631491.9</v>
      </c>
      <c r="D37" s="33">
        <v>127304.4</v>
      </c>
      <c r="E37" s="22">
        <f t="shared" si="4"/>
        <v>7.8029440415854969</v>
      </c>
      <c r="F37" s="33">
        <v>1791135.86</v>
      </c>
      <c r="G37" s="33">
        <v>170088.22</v>
      </c>
      <c r="H37" s="23">
        <f t="shared" si="5"/>
        <v>9.496109357109292</v>
      </c>
      <c r="I37" s="22">
        <f t="shared" si="2"/>
        <v>42783.820000000007</v>
      </c>
      <c r="J37" s="24">
        <f t="shared" si="6"/>
        <v>133.60749510621787</v>
      </c>
    </row>
    <row r="38" spans="1:10" ht="21.75" customHeight="1" x14ac:dyDescent="0.15">
      <c r="A38" s="30" t="s">
        <v>57</v>
      </c>
      <c r="B38" s="15" t="s">
        <v>58</v>
      </c>
      <c r="C38" s="31">
        <v>15803329.199999999</v>
      </c>
      <c r="D38" s="31">
        <v>3017845.6</v>
      </c>
      <c r="E38" s="17">
        <f t="shared" si="4"/>
        <v>19.096264855382501</v>
      </c>
      <c r="F38" s="31">
        <v>14110408.4</v>
      </c>
      <c r="G38" s="31">
        <v>3581834.1</v>
      </c>
      <c r="H38" s="18">
        <f>G38/F38*100</f>
        <v>25.384340399389149</v>
      </c>
      <c r="I38" s="17">
        <f>G38-D38</f>
        <v>563988.5</v>
      </c>
      <c r="J38" s="19">
        <f>G38/D38*100</f>
        <v>118.68844781190926</v>
      </c>
    </row>
    <row r="39" spans="1:10" ht="23.25" customHeight="1" x14ac:dyDescent="0.15">
      <c r="A39" s="30" t="s">
        <v>59</v>
      </c>
      <c r="B39" s="15" t="s">
        <v>60</v>
      </c>
      <c r="C39" s="31">
        <v>572622.43000000005</v>
      </c>
      <c r="D39" s="31">
        <v>74825.899999999994</v>
      </c>
      <c r="E39" s="17">
        <f t="shared" si="4"/>
        <v>13.067231753391145</v>
      </c>
      <c r="F39" s="31">
        <v>622596.5</v>
      </c>
      <c r="G39" s="31">
        <v>80406</v>
      </c>
      <c r="H39" s="18">
        <f t="shared" si="5"/>
        <v>12.914624479899903</v>
      </c>
      <c r="I39" s="17">
        <f t="shared" si="2"/>
        <v>5580.1000000000058</v>
      </c>
      <c r="J39" s="19">
        <f t="shared" si="6"/>
        <v>107.45744454794396</v>
      </c>
    </row>
    <row r="40" spans="1:10" ht="23.25" customHeight="1" x14ac:dyDescent="0.15">
      <c r="A40" s="30" t="s">
        <v>61</v>
      </c>
      <c r="B40" s="15" t="s">
        <v>62</v>
      </c>
      <c r="C40" s="31">
        <v>37916923.200000003</v>
      </c>
      <c r="D40" s="31">
        <v>9399344.6999999993</v>
      </c>
      <c r="E40" s="17">
        <f t="shared" si="4"/>
        <v>24.789312810064711</v>
      </c>
      <c r="F40" s="31">
        <v>39203069.799999997</v>
      </c>
      <c r="G40" s="31">
        <v>10136970.300000001</v>
      </c>
      <c r="H40" s="18">
        <f t="shared" si="5"/>
        <v>25.857593172461208</v>
      </c>
      <c r="I40" s="17">
        <f t="shared" si="2"/>
        <v>737625.60000000149</v>
      </c>
      <c r="J40" s="19">
        <f t="shared" si="6"/>
        <v>107.84762793091312</v>
      </c>
    </row>
    <row r="41" spans="1:10" ht="21.75" customHeight="1" x14ac:dyDescent="0.15">
      <c r="A41" s="30" t="s">
        <v>63</v>
      </c>
      <c r="B41" s="15" t="s">
        <v>64</v>
      </c>
      <c r="C41" s="31">
        <v>3774483.1</v>
      </c>
      <c r="D41" s="31">
        <v>906950.4</v>
      </c>
      <c r="E41" s="17">
        <f t="shared" si="4"/>
        <v>24.028466308406575</v>
      </c>
      <c r="F41" s="31">
        <v>3648703.9</v>
      </c>
      <c r="G41" s="31">
        <v>839785.7</v>
      </c>
      <c r="H41" s="18">
        <f t="shared" si="5"/>
        <v>23.01600028437495</v>
      </c>
      <c r="I41" s="17">
        <f t="shared" si="2"/>
        <v>-67164.70000000007</v>
      </c>
      <c r="J41" s="19">
        <f t="shared" si="6"/>
        <v>92.594446179195671</v>
      </c>
    </row>
    <row r="42" spans="1:10" ht="21" customHeight="1" x14ac:dyDescent="0.15">
      <c r="A42" s="30" t="s">
        <v>65</v>
      </c>
      <c r="B42" s="15" t="s">
        <v>66</v>
      </c>
      <c r="C42" s="31">
        <v>19807936.300000001</v>
      </c>
      <c r="D42" s="31">
        <v>5622910.9000000004</v>
      </c>
      <c r="E42" s="17">
        <f t="shared" si="4"/>
        <v>28.387161665094812</v>
      </c>
      <c r="F42" s="31">
        <v>20042359</v>
      </c>
      <c r="G42" s="31">
        <v>6202804.5999999996</v>
      </c>
      <c r="H42" s="18">
        <f t="shared" si="5"/>
        <v>30.948475675942138</v>
      </c>
      <c r="I42" s="17">
        <f t="shared" si="2"/>
        <v>579893.69999999925</v>
      </c>
      <c r="J42" s="19">
        <f t="shared" si="6"/>
        <v>110.313051554845</v>
      </c>
    </row>
    <row r="43" spans="1:10" ht="21" customHeight="1" x14ac:dyDescent="0.15">
      <c r="A43" s="30" t="s">
        <v>67</v>
      </c>
      <c r="B43" s="15" t="s">
        <v>68</v>
      </c>
      <c r="C43" s="31">
        <v>35546841.100000001</v>
      </c>
      <c r="D43" s="31">
        <v>9582616.8000000007</v>
      </c>
      <c r="E43" s="17">
        <f t="shared" si="4"/>
        <v>26.957716926357207</v>
      </c>
      <c r="F43" s="31">
        <v>41064382.899999999</v>
      </c>
      <c r="G43" s="31">
        <v>11443129.4</v>
      </c>
      <c r="H43" s="18">
        <f t="shared" si="5"/>
        <v>27.866312828482808</v>
      </c>
      <c r="I43" s="17">
        <f t="shared" si="2"/>
        <v>1860512.5999999996</v>
      </c>
      <c r="J43" s="19">
        <f t="shared" si="6"/>
        <v>119.41549619306493</v>
      </c>
    </row>
    <row r="44" spans="1:10" ht="24.75" customHeight="1" x14ac:dyDescent="0.15">
      <c r="A44" s="30" t="s">
        <v>69</v>
      </c>
      <c r="B44" s="15" t="s">
        <v>70</v>
      </c>
      <c r="C44" s="31">
        <v>3153101.4</v>
      </c>
      <c r="D44" s="31">
        <v>678034.7</v>
      </c>
      <c r="E44" s="17">
        <f t="shared" si="4"/>
        <v>21.503739143942532</v>
      </c>
      <c r="F44" s="31">
        <v>2501766.7599999998</v>
      </c>
      <c r="G44" s="31">
        <v>260865.8</v>
      </c>
      <c r="H44" s="18">
        <f t="shared" si="5"/>
        <v>10.427263011520708</v>
      </c>
      <c r="I44" s="17">
        <f t="shared" si="2"/>
        <v>-417168.89999999997</v>
      </c>
      <c r="J44" s="19">
        <f t="shared" si="6"/>
        <v>38.473812623454229</v>
      </c>
    </row>
    <row r="45" spans="1:10" ht="21.75" customHeight="1" x14ac:dyDescent="0.15">
      <c r="A45" s="30" t="s">
        <v>71</v>
      </c>
      <c r="B45" s="15" t="s">
        <v>72</v>
      </c>
      <c r="C45" s="31">
        <v>387001.9</v>
      </c>
      <c r="D45" s="31">
        <v>210110.8</v>
      </c>
      <c r="E45" s="17">
        <f t="shared" si="4"/>
        <v>54.291929832902618</v>
      </c>
      <c r="F45" s="31">
        <v>440675</v>
      </c>
      <c r="G45" s="31">
        <v>202304.56</v>
      </c>
      <c r="H45" s="18">
        <f t="shared" si="5"/>
        <v>45.907882226130369</v>
      </c>
      <c r="I45" s="17">
        <f t="shared" si="2"/>
        <v>-7806.2399999999907</v>
      </c>
      <c r="J45" s="19">
        <f t="shared" si="6"/>
        <v>96.284703118545082</v>
      </c>
    </row>
    <row r="46" spans="1:10" ht="19.5" customHeight="1" x14ac:dyDescent="0.15">
      <c r="A46" s="30"/>
      <c r="B46" s="15" t="s">
        <v>73</v>
      </c>
      <c r="C46" s="18">
        <v>100586287</v>
      </c>
      <c r="D46" s="18">
        <v>26399968.300000001</v>
      </c>
      <c r="E46" s="17">
        <f t="shared" si="4"/>
        <v>26.246090881155599</v>
      </c>
      <c r="F46" s="18">
        <f>F45+F44+F43+F42+F41+F40</f>
        <v>106900957.36</v>
      </c>
      <c r="G46" s="18">
        <f>G45+G44+G43+G42+G41+G40</f>
        <v>29085860.359999999</v>
      </c>
      <c r="H46" s="18">
        <f t="shared" si="5"/>
        <v>27.208231879580243</v>
      </c>
      <c r="I46" s="17">
        <f t="shared" si="2"/>
        <v>2685892.0599999987</v>
      </c>
      <c r="J46" s="19">
        <f t="shared" si="6"/>
        <v>110.17384577692843</v>
      </c>
    </row>
    <row r="47" spans="1:10" s="34" customFormat="1" ht="25.5" customHeight="1" x14ac:dyDescent="0.15">
      <c r="A47" s="30" t="s">
        <v>74</v>
      </c>
      <c r="B47" s="15" t="s">
        <v>75</v>
      </c>
      <c r="C47" s="31">
        <v>135053.4</v>
      </c>
      <c r="D47" s="31">
        <v>0</v>
      </c>
      <c r="E47" s="17">
        <f t="shared" si="4"/>
        <v>0</v>
      </c>
      <c r="F47" s="31">
        <v>773657.3</v>
      </c>
      <c r="G47" s="31">
        <v>0</v>
      </c>
      <c r="H47" s="18">
        <f t="shared" si="5"/>
        <v>0</v>
      </c>
      <c r="I47" s="17">
        <f t="shared" si="2"/>
        <v>0</v>
      </c>
      <c r="J47" s="19"/>
    </row>
    <row r="48" spans="1:10" ht="23.25" customHeight="1" x14ac:dyDescent="0.15">
      <c r="A48" s="30" t="s">
        <v>76</v>
      </c>
      <c r="B48" s="15" t="s">
        <v>77</v>
      </c>
      <c r="C48" s="31">
        <v>7339314</v>
      </c>
      <c r="D48" s="31">
        <v>1796505.2</v>
      </c>
      <c r="E48" s="17">
        <f t="shared" si="4"/>
        <v>24.477835394425146</v>
      </c>
      <c r="F48" s="31">
        <v>7567255.5999999996</v>
      </c>
      <c r="G48" s="31">
        <v>1883951.9</v>
      </c>
      <c r="H48" s="18">
        <f t="shared" si="5"/>
        <v>24.896105002717235</v>
      </c>
      <c r="I48" s="17">
        <f t="shared" si="2"/>
        <v>87446.699999999953</v>
      </c>
      <c r="J48" s="19">
        <f t="shared" si="6"/>
        <v>104.86760071721473</v>
      </c>
    </row>
    <row r="49" spans="1:10" ht="22.5" customHeight="1" x14ac:dyDescent="0.15">
      <c r="A49" s="35"/>
      <c r="B49" s="36" t="s">
        <v>78</v>
      </c>
      <c r="C49" s="18">
        <v>-3431330.18</v>
      </c>
      <c r="D49" s="18">
        <v>9533871.7999999989</v>
      </c>
      <c r="E49" s="18"/>
      <c r="F49" s="18">
        <f>-F51</f>
        <v>-11689318.664999999</v>
      </c>
      <c r="G49" s="18">
        <f>-G51</f>
        <v>19943684.899999999</v>
      </c>
      <c r="H49" s="18"/>
      <c r="I49" s="17">
        <f>G49-D49</f>
        <v>10409813.1</v>
      </c>
      <c r="J49" s="19"/>
    </row>
    <row r="50" spans="1:10" s="39" customFormat="1" ht="18" customHeight="1" x14ac:dyDescent="0.15">
      <c r="A50" s="37"/>
      <c r="B50" s="38"/>
      <c r="C50" s="17"/>
      <c r="D50" s="17"/>
      <c r="E50" s="17"/>
      <c r="F50" s="18"/>
      <c r="G50" s="18"/>
      <c r="H50" s="18"/>
      <c r="I50" s="17"/>
      <c r="J50" s="19"/>
    </row>
    <row r="51" spans="1:10" ht="21.75" customHeight="1" x14ac:dyDescent="0.15">
      <c r="A51" s="32"/>
      <c r="B51" s="15" t="s">
        <v>79</v>
      </c>
      <c r="C51" s="17">
        <v>3431330.18</v>
      </c>
      <c r="D51" s="17">
        <v>-9533871.7999999989</v>
      </c>
      <c r="E51" s="17"/>
      <c r="F51" s="18">
        <f>F52+F54+F55+F56+F57+F58+F59+F60+F53+F61</f>
        <v>11689318.664999999</v>
      </c>
      <c r="G51" s="18">
        <f>G52+G54+G55+G56+G57+G58+G59+G60+G53+G61</f>
        <v>-19943684.899999999</v>
      </c>
      <c r="H51" s="18"/>
      <c r="I51" s="17">
        <f t="shared" ref="I51:I65" si="7">G51-D51</f>
        <v>-10409813.1</v>
      </c>
      <c r="J51" s="19"/>
    </row>
    <row r="52" spans="1:10" ht="20.25" customHeight="1" x14ac:dyDescent="0.15">
      <c r="A52" s="40"/>
      <c r="B52" s="41" t="s">
        <v>80</v>
      </c>
      <c r="C52" s="23">
        <v>2500000</v>
      </c>
      <c r="D52" s="23">
        <v>0</v>
      </c>
      <c r="E52" s="42"/>
      <c r="F52" s="23">
        <v>4000000</v>
      </c>
      <c r="G52" s="23">
        <v>0</v>
      </c>
      <c r="H52" s="23"/>
      <c r="I52" s="22">
        <f t="shared" si="7"/>
        <v>0</v>
      </c>
      <c r="J52" s="19"/>
    </row>
    <row r="53" spans="1:10" ht="19.5" customHeight="1" x14ac:dyDescent="0.15">
      <c r="A53" s="40"/>
      <c r="B53" s="41" t="s">
        <v>81</v>
      </c>
      <c r="C53" s="23">
        <v>1000000</v>
      </c>
      <c r="D53" s="23">
        <v>0</v>
      </c>
      <c r="E53" s="42"/>
      <c r="F53" s="23">
        <v>3000000</v>
      </c>
      <c r="G53" s="23">
        <v>0</v>
      </c>
      <c r="H53" s="23"/>
      <c r="I53" s="22">
        <f t="shared" si="7"/>
        <v>0</v>
      </c>
      <c r="J53" s="19"/>
    </row>
    <row r="54" spans="1:10" ht="20.25" customHeight="1" x14ac:dyDescent="0.15">
      <c r="A54" s="40"/>
      <c r="B54" s="41" t="s">
        <v>82</v>
      </c>
      <c r="C54" s="23">
        <v>-128961.8</v>
      </c>
      <c r="D54" s="23">
        <v>0</v>
      </c>
      <c r="E54" s="42"/>
      <c r="F54" s="23">
        <v>4629027.2</v>
      </c>
      <c r="G54" s="23">
        <v>324000</v>
      </c>
      <c r="H54" s="23"/>
      <c r="I54" s="22">
        <f t="shared" si="7"/>
        <v>324000</v>
      </c>
      <c r="J54" s="19"/>
    </row>
    <row r="55" spans="1:10" ht="17.25" customHeight="1" x14ac:dyDescent="0.15">
      <c r="A55" s="40"/>
      <c r="B55" s="41" t="s">
        <v>83</v>
      </c>
      <c r="C55" s="23">
        <v>-0.02</v>
      </c>
      <c r="D55" s="23">
        <v>-504251.7</v>
      </c>
      <c r="E55" s="42"/>
      <c r="F55" s="43">
        <v>-3.5000000000000003E-2</v>
      </c>
      <c r="G55" s="23">
        <v>3502225.2</v>
      </c>
      <c r="H55" s="23"/>
      <c r="I55" s="22">
        <f t="shared" si="7"/>
        <v>4006476.9000000004</v>
      </c>
      <c r="J55" s="19"/>
    </row>
    <row r="56" spans="1:10" ht="20.25" customHeight="1" x14ac:dyDescent="0.15">
      <c r="A56" s="40"/>
      <c r="B56" s="41" t="s">
        <v>84</v>
      </c>
      <c r="C56" s="23">
        <v>0</v>
      </c>
      <c r="D56" s="23">
        <v>-21000000</v>
      </c>
      <c r="E56" s="42"/>
      <c r="F56" s="23">
        <v>0</v>
      </c>
      <c r="G56" s="23">
        <v>-15900000</v>
      </c>
      <c r="H56" s="23"/>
      <c r="I56" s="22">
        <f t="shared" si="7"/>
        <v>5100000</v>
      </c>
      <c r="J56" s="19"/>
    </row>
    <row r="57" spans="1:10" hidden="1" x14ac:dyDescent="0.15">
      <c r="A57" s="40"/>
      <c r="B57" s="41" t="s">
        <v>85</v>
      </c>
      <c r="C57" s="23">
        <v>0</v>
      </c>
      <c r="D57" s="23">
        <v>0</v>
      </c>
      <c r="E57" s="42"/>
      <c r="F57" s="42">
        <v>0</v>
      </c>
      <c r="G57" s="42">
        <v>0</v>
      </c>
      <c r="H57" s="23"/>
      <c r="I57" s="22">
        <f t="shared" si="7"/>
        <v>0</v>
      </c>
      <c r="J57" s="19"/>
    </row>
    <row r="58" spans="1:10" hidden="1" x14ac:dyDescent="0.15">
      <c r="A58" s="40"/>
      <c r="B58" s="41" t="s">
        <v>86</v>
      </c>
      <c r="C58" s="23">
        <v>0</v>
      </c>
      <c r="D58" s="23">
        <v>0</v>
      </c>
      <c r="E58" s="42"/>
      <c r="F58" s="42">
        <v>0</v>
      </c>
      <c r="G58" s="42">
        <v>0</v>
      </c>
      <c r="H58" s="23"/>
      <c r="I58" s="22">
        <f t="shared" si="7"/>
        <v>0</v>
      </c>
      <c r="J58" s="19"/>
    </row>
    <row r="59" spans="1:10" ht="19.5" customHeight="1" x14ac:dyDescent="0.15">
      <c r="A59" s="40"/>
      <c r="B59" s="41" t="s">
        <v>87</v>
      </c>
      <c r="C59" s="23">
        <v>60292</v>
      </c>
      <c r="D59" s="23">
        <v>0</v>
      </c>
      <c r="E59" s="42"/>
      <c r="F59" s="23">
        <v>60291.5</v>
      </c>
      <c r="G59" s="23">
        <v>0</v>
      </c>
      <c r="H59" s="23"/>
      <c r="I59" s="22">
        <f t="shared" si="7"/>
        <v>0</v>
      </c>
      <c r="J59" s="19"/>
    </row>
    <row r="60" spans="1:10" ht="19.5" customHeight="1" x14ac:dyDescent="0.15">
      <c r="A60" s="44"/>
      <c r="B60" s="45" t="s">
        <v>88</v>
      </c>
      <c r="C60" s="23">
        <v>0</v>
      </c>
      <c r="D60" s="23">
        <v>6970379.9000000004</v>
      </c>
      <c r="E60" s="42"/>
      <c r="F60" s="23">
        <v>0</v>
      </c>
      <c r="G60" s="23">
        <v>2430089.9</v>
      </c>
      <c r="H60" s="23"/>
      <c r="I60" s="22">
        <f t="shared" si="7"/>
        <v>-4540290</v>
      </c>
      <c r="J60" s="19"/>
    </row>
    <row r="61" spans="1:10" ht="22.5" customHeight="1" x14ac:dyDescent="0.15">
      <c r="A61" s="44"/>
      <c r="B61" s="45" t="s">
        <v>89</v>
      </c>
      <c r="C61" s="23">
        <v>0</v>
      </c>
      <c r="D61" s="23">
        <v>5000000</v>
      </c>
      <c r="E61" s="22"/>
      <c r="F61" s="23">
        <v>0</v>
      </c>
      <c r="G61" s="23">
        <v>-10300000</v>
      </c>
      <c r="H61" s="23"/>
      <c r="I61" s="22">
        <f t="shared" si="7"/>
        <v>-15300000</v>
      </c>
      <c r="J61" s="19"/>
    </row>
    <row r="62" spans="1:10" ht="19.5" customHeight="1" x14ac:dyDescent="0.15">
      <c r="A62" s="46"/>
      <c r="B62" s="47"/>
      <c r="C62" s="48"/>
      <c r="D62" s="48"/>
      <c r="E62" s="49"/>
      <c r="F62" s="50"/>
      <c r="G62" s="50"/>
      <c r="H62" s="50"/>
      <c r="I62" s="49"/>
      <c r="J62" s="49"/>
    </row>
    <row r="63" spans="1:10" x14ac:dyDescent="0.15">
      <c r="A63" s="44"/>
      <c r="B63" s="51" t="s">
        <v>90</v>
      </c>
      <c r="C63" s="18"/>
      <c r="D63" s="23">
        <v>2564333.9</v>
      </c>
      <c r="E63" s="18"/>
      <c r="F63" s="18"/>
      <c r="G63" s="23">
        <v>6846322.9000000004</v>
      </c>
      <c r="H63" s="18"/>
      <c r="I63" s="52">
        <f t="shared" si="7"/>
        <v>4281989</v>
      </c>
      <c r="J63" s="24"/>
    </row>
    <row r="64" spans="1:10" x14ac:dyDescent="0.15">
      <c r="A64" s="44"/>
      <c r="B64" s="45" t="s">
        <v>91</v>
      </c>
      <c r="C64" s="23"/>
      <c r="D64" s="23">
        <v>1.7878871827047855</v>
      </c>
      <c r="E64" s="18"/>
      <c r="F64" s="18"/>
      <c r="G64" s="23">
        <f>G63/F10*100</f>
        <v>4.4614058160905472</v>
      </c>
      <c r="H64" s="23"/>
      <c r="I64" s="52"/>
      <c r="J64" s="24"/>
    </row>
    <row r="65" spans="1:10" x14ac:dyDescent="0.15">
      <c r="A65" s="44"/>
      <c r="B65" s="45" t="s">
        <v>92</v>
      </c>
      <c r="C65" s="23"/>
      <c r="D65" s="23">
        <v>0</v>
      </c>
      <c r="E65" s="23"/>
      <c r="F65" s="23"/>
      <c r="G65" s="23">
        <v>0</v>
      </c>
      <c r="H65" s="23"/>
      <c r="I65" s="52">
        <f t="shared" si="7"/>
        <v>0</v>
      </c>
      <c r="J65" s="24"/>
    </row>
    <row r="66" spans="1:10" x14ac:dyDescent="0.15">
      <c r="A66" s="44"/>
      <c r="B66" s="45" t="s">
        <v>91</v>
      </c>
      <c r="C66" s="23"/>
      <c r="D66" s="53">
        <v>0</v>
      </c>
      <c r="E66" s="23"/>
      <c r="F66" s="23"/>
      <c r="G66" s="23">
        <f>G65/F10*100</f>
        <v>0</v>
      </c>
      <c r="H66" s="23"/>
      <c r="I66" s="52"/>
      <c r="J66" s="52"/>
    </row>
    <row r="67" spans="1:10" ht="17.25" customHeight="1" x14ac:dyDescent="0.15">
      <c r="A67" s="64"/>
      <c r="B67" s="65"/>
      <c r="C67" s="65"/>
      <c r="D67" s="65"/>
      <c r="E67" s="65"/>
      <c r="F67" s="65"/>
      <c r="G67" s="65"/>
      <c r="H67" s="65"/>
      <c r="I67" s="65"/>
      <c r="J67" s="66"/>
    </row>
    <row r="68" spans="1:10" ht="18.75" customHeight="1" x14ac:dyDescent="0.15">
      <c r="A68" s="44"/>
      <c r="B68" s="45" t="s">
        <v>93</v>
      </c>
      <c r="C68" s="23"/>
      <c r="D68" s="23">
        <v>34371853.899999999</v>
      </c>
      <c r="E68" s="23"/>
      <c r="F68" s="23"/>
      <c r="G68" s="23">
        <v>39647061.299999997</v>
      </c>
      <c r="H68" s="23"/>
      <c r="I68" s="52"/>
      <c r="J68" s="52"/>
    </row>
    <row r="69" spans="1:10" x14ac:dyDescent="0.15">
      <c r="A69" s="54"/>
      <c r="F69" s="4"/>
      <c r="G69" s="4"/>
    </row>
    <row r="71" spans="1:10" hidden="1" x14ac:dyDescent="0.15">
      <c r="F71" s="18">
        <v>-3431330.2</v>
      </c>
      <c r="G71" s="18">
        <v>9533871.8000000007</v>
      </c>
    </row>
    <row r="72" spans="1:10" hidden="1" x14ac:dyDescent="0.15"/>
    <row r="73" spans="1:10" hidden="1" x14ac:dyDescent="0.15">
      <c r="F73" s="4">
        <f>F49-F71</f>
        <v>-8257988.4649999989</v>
      </c>
      <c r="G73" s="55">
        <f>G49-G71</f>
        <v>10409813.099999998</v>
      </c>
    </row>
    <row r="74" spans="1:10" hidden="1" x14ac:dyDescent="0.15"/>
  </sheetData>
  <mergeCells count="16">
    <mergeCell ref="A67:J67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39370078740157483" bottom="0.19685039370078741" header="0.51181102362204722" footer="0.35433070866141736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Костливцева Наталья Максимовна</cp:lastModifiedBy>
  <cp:lastPrinted>2023-04-25T05:53:15Z</cp:lastPrinted>
  <dcterms:created xsi:type="dcterms:W3CDTF">2023-04-25T05:51:43Z</dcterms:created>
  <dcterms:modified xsi:type="dcterms:W3CDTF">2023-05-26T07:39:00Z</dcterms:modified>
</cp:coreProperties>
</file>