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7875"/>
  </bookViews>
  <sheets>
    <sheet name="2022-2025 +УУР" sheetId="3" r:id="rId1"/>
  </sheets>
  <definedNames>
    <definedName name="_xlnm.Print_Titles" localSheetId="0">'2022-2025 +УУР'!$5:$8</definedName>
  </definedNames>
  <calcPr calcId="145621"/>
</workbook>
</file>

<file path=xl/calcChain.xml><?xml version="1.0" encoding="utf-8"?>
<calcChain xmlns="http://schemas.openxmlformats.org/spreadsheetml/2006/main">
  <c r="S24" i="3" l="1"/>
  <c r="K24" i="3"/>
  <c r="O24" i="3"/>
  <c r="U10" i="3"/>
  <c r="U9" i="3" s="1"/>
  <c r="U42" i="3"/>
  <c r="Q10" i="3"/>
  <c r="Q9" i="3" s="1"/>
  <c r="Q42" i="3"/>
  <c r="S10" i="3" l="1"/>
  <c r="G24" i="3"/>
  <c r="C24" i="3"/>
  <c r="O42" i="3" l="1"/>
  <c r="S53" i="3"/>
  <c r="O53" i="3"/>
  <c r="K53" i="3"/>
  <c r="G53" i="3"/>
  <c r="C53" i="3"/>
  <c r="S52" i="3"/>
  <c r="O52" i="3"/>
  <c r="K52" i="3"/>
  <c r="G52" i="3"/>
  <c r="C52" i="3"/>
  <c r="S51" i="3"/>
  <c r="O51" i="3"/>
  <c r="K51" i="3"/>
  <c r="G51" i="3"/>
  <c r="C51" i="3"/>
  <c r="S50" i="3"/>
  <c r="O50" i="3"/>
  <c r="K50" i="3"/>
  <c r="G50" i="3"/>
  <c r="C50" i="3"/>
  <c r="S49" i="3"/>
  <c r="O49" i="3"/>
  <c r="K49" i="3"/>
  <c r="G49" i="3"/>
  <c r="C49" i="3"/>
  <c r="S48" i="3"/>
  <c r="O48" i="3"/>
  <c r="K48" i="3"/>
  <c r="G48" i="3"/>
  <c r="C48" i="3"/>
  <c r="S47" i="3"/>
  <c r="O47" i="3"/>
  <c r="K47" i="3"/>
  <c r="G47" i="3"/>
  <c r="C47" i="3"/>
  <c r="S46" i="3"/>
  <c r="O46" i="3"/>
  <c r="K46" i="3"/>
  <c r="G46" i="3"/>
  <c r="C46" i="3"/>
  <c r="S45" i="3"/>
  <c r="O45" i="3"/>
  <c r="K45" i="3"/>
  <c r="G45" i="3"/>
  <c r="C45" i="3"/>
  <c r="S44" i="3"/>
  <c r="O44" i="3"/>
  <c r="K44" i="3"/>
  <c r="G44" i="3"/>
  <c r="C44" i="3"/>
  <c r="S43" i="3"/>
  <c r="O43" i="3"/>
  <c r="K43" i="3"/>
  <c r="G43" i="3"/>
  <c r="C43" i="3"/>
  <c r="S42" i="3"/>
  <c r="K42" i="3"/>
  <c r="G42" i="3"/>
  <c r="C42" i="3"/>
  <c r="S41" i="3"/>
  <c r="O41" i="3"/>
  <c r="K41" i="3"/>
  <c r="G41" i="3"/>
  <c r="C41" i="3"/>
  <c r="S40" i="3"/>
  <c r="O40" i="3"/>
  <c r="K40" i="3"/>
  <c r="G40" i="3"/>
  <c r="C40" i="3"/>
  <c r="S39" i="3"/>
  <c r="O39" i="3"/>
  <c r="K39" i="3"/>
  <c r="G39" i="3"/>
  <c r="C39" i="3"/>
  <c r="S38" i="3"/>
  <c r="O38" i="3"/>
  <c r="K38" i="3"/>
  <c r="G38" i="3"/>
  <c r="C38" i="3"/>
  <c r="S37" i="3"/>
  <c r="O37" i="3"/>
  <c r="K37" i="3"/>
  <c r="G37" i="3"/>
  <c r="C37" i="3"/>
  <c r="S36" i="3"/>
  <c r="O36" i="3"/>
  <c r="K36" i="3"/>
  <c r="G36" i="3"/>
  <c r="C36" i="3"/>
  <c r="S35" i="3"/>
  <c r="O35" i="3"/>
  <c r="K35" i="3"/>
  <c r="G35" i="3"/>
  <c r="C35" i="3"/>
  <c r="S34" i="3"/>
  <c r="O34" i="3"/>
  <c r="K34" i="3"/>
  <c r="G34" i="3"/>
  <c r="C34" i="3"/>
  <c r="S33" i="3"/>
  <c r="O33" i="3"/>
  <c r="K33" i="3"/>
  <c r="G33" i="3"/>
  <c r="C33" i="3"/>
  <c r="S32" i="3"/>
  <c r="O32" i="3"/>
  <c r="K32" i="3"/>
  <c r="G32" i="3"/>
  <c r="C32" i="3"/>
  <c r="S31" i="3"/>
  <c r="O31" i="3"/>
  <c r="K31" i="3"/>
  <c r="G31" i="3"/>
  <c r="C31" i="3"/>
  <c r="S30" i="3"/>
  <c r="O30" i="3"/>
  <c r="K30" i="3"/>
  <c r="G30" i="3"/>
  <c r="C30" i="3"/>
  <c r="S29" i="3"/>
  <c r="O29" i="3"/>
  <c r="K29" i="3"/>
  <c r="G29" i="3"/>
  <c r="C29" i="3"/>
  <c r="S28" i="3"/>
  <c r="O28" i="3"/>
  <c r="K28" i="3"/>
  <c r="G28" i="3"/>
  <c r="C28" i="3"/>
  <c r="S27" i="3"/>
  <c r="O27" i="3"/>
  <c r="K27" i="3"/>
  <c r="G27" i="3"/>
  <c r="C27" i="3"/>
  <c r="S26" i="3"/>
  <c r="O26" i="3"/>
  <c r="K26" i="3"/>
  <c r="G26" i="3"/>
  <c r="C26" i="3"/>
  <c r="S25" i="3"/>
  <c r="O25" i="3"/>
  <c r="K25" i="3"/>
  <c r="G25" i="3"/>
  <c r="C25" i="3"/>
  <c r="S23" i="3"/>
  <c r="O23" i="3"/>
  <c r="K23" i="3"/>
  <c r="G23" i="3"/>
  <c r="C23" i="3"/>
  <c r="S22" i="3"/>
  <c r="O22" i="3"/>
  <c r="K22" i="3"/>
  <c r="G22" i="3"/>
  <c r="C22" i="3"/>
  <c r="S21" i="3"/>
  <c r="O21" i="3"/>
  <c r="K21" i="3"/>
  <c r="G21" i="3"/>
  <c r="C21" i="3"/>
  <c r="S20" i="3"/>
  <c r="O20" i="3"/>
  <c r="K20" i="3"/>
  <c r="G20" i="3"/>
  <c r="C20" i="3"/>
  <c r="S19" i="3"/>
  <c r="O19" i="3"/>
  <c r="K19" i="3"/>
  <c r="G19" i="3"/>
  <c r="C19" i="3"/>
  <c r="S18" i="3"/>
  <c r="O18" i="3"/>
  <c r="K18" i="3"/>
  <c r="G18" i="3"/>
  <c r="C18" i="3"/>
  <c r="S17" i="3"/>
  <c r="O17" i="3"/>
  <c r="K17" i="3"/>
  <c r="G17" i="3"/>
  <c r="C17" i="3"/>
  <c r="S16" i="3"/>
  <c r="O16" i="3"/>
  <c r="K16" i="3"/>
  <c r="G16" i="3"/>
  <c r="C16" i="3"/>
  <c r="S15" i="3"/>
  <c r="O15" i="3"/>
  <c r="K15" i="3"/>
  <c r="G15" i="3"/>
  <c r="C15" i="3"/>
  <c r="S14" i="3"/>
  <c r="O14" i="3"/>
  <c r="K14" i="3"/>
  <c r="G14" i="3"/>
  <c r="C14" i="3"/>
  <c r="C10" i="3" s="1"/>
  <c r="S13" i="3"/>
  <c r="O13" i="3"/>
  <c r="K13" i="3"/>
  <c r="G13" i="3"/>
  <c r="C13" i="3"/>
  <c r="S12" i="3"/>
  <c r="O12" i="3"/>
  <c r="K12" i="3"/>
  <c r="G12" i="3"/>
  <c r="C12" i="3"/>
  <c r="S11" i="3"/>
  <c r="O11" i="3"/>
  <c r="K11" i="3"/>
  <c r="G11" i="3"/>
  <c r="C11" i="3"/>
  <c r="V10" i="3"/>
  <c r="V9" i="3" s="1"/>
  <c r="T10" i="3"/>
  <c r="R10" i="3"/>
  <c r="R9" i="3" s="1"/>
  <c r="P10" i="3"/>
  <c r="P9" i="3" s="1"/>
  <c r="N10" i="3"/>
  <c r="N9" i="3" s="1"/>
  <c r="M10" i="3"/>
  <c r="M9" i="3" s="1"/>
  <c r="L10" i="3"/>
  <c r="L9" i="3" s="1"/>
  <c r="J10" i="3"/>
  <c r="J9" i="3" s="1"/>
  <c r="I10" i="3"/>
  <c r="I9" i="3" s="1"/>
  <c r="H10" i="3"/>
  <c r="H9" i="3" s="1"/>
  <c r="F10" i="3"/>
  <c r="F9" i="3" s="1"/>
  <c r="E10" i="3"/>
  <c r="E9" i="3" s="1"/>
  <c r="D10" i="3"/>
  <c r="D9" i="3" s="1"/>
  <c r="C9" i="3" l="1"/>
  <c r="T9" i="3"/>
  <c r="S9" i="3" s="1"/>
  <c r="O9" i="3"/>
  <c r="O10" i="3"/>
  <c r="K10" i="3"/>
  <c r="K9" i="3" s="1"/>
  <c r="G10" i="3"/>
  <c r="G9" i="3" s="1"/>
</calcChain>
</file>

<file path=xl/comments1.xml><?xml version="1.0" encoding="utf-8"?>
<comments xmlns="http://schemas.openxmlformats.org/spreadsheetml/2006/main">
  <authors>
    <author>Старостина Рузанна Левоновна</author>
  </authors>
  <commentList>
    <comment ref="Q42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4015900,3 т.р. - условники</t>
        </r>
      </text>
    </comment>
    <comment ref="U42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9633188,1 т.р. - условники</t>
        </r>
      </text>
    </comment>
  </commentList>
</comments>
</file>

<file path=xl/sharedStrings.xml><?xml version="1.0" encoding="utf-8"?>
<sst xmlns="http://schemas.openxmlformats.org/spreadsheetml/2006/main" count="138" uniqueCount="122">
  <si>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</si>
  <si>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</si>
  <si>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</si>
  <si>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</si>
  <si>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</si>
  <si>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</si>
  <si>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</si>
  <si>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</si>
  <si>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</si>
  <si>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</si>
  <si>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</si>
  <si>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</si>
  <si>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</si>
  <si>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</si>
  <si>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</si>
  <si>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</si>
  <si>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</si>
  <si>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</si>
  <si>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</si>
  <si>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</si>
  <si>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</si>
  <si>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</si>
  <si>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</si>
  <si>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</si>
  <si>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</si>
  <si>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</si>
  <si>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</si>
  <si>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</si>
  <si>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</si>
  <si>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</si>
  <si>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</si>
  <si>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</si>
  <si>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</si>
  <si>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</si>
  <si>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</si>
  <si>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</si>
  <si>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</si>
  <si>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</si>
  <si>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</si>
  <si>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</si>
  <si>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</si>
  <si>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</si>
  <si>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</si>
  <si>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</si>
  <si>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</si>
  <si>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</si>
  <si>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</si>
  <si>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</si>
  <si>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</si>
  <si>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</si>
  <si>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</si>
  <si>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</si>
  <si>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</si>
  <si>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</si>
  <si>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</si>
  <si>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</si>
  <si>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</si>
  <si>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</si>
  <si>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</si>
  <si>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</si>
  <si>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</si>
  <si>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</si>
  <si>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</si>
  <si>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</si>
  <si>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</si>
  <si>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</si>
  <si>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</si>
  <si>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</si>
  <si>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</si>
  <si>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</si>
  <si>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</si>
  <si>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</si>
  <si>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</si>
  <si>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</si>
  <si>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</si>
  <si>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</si>
  <si>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</si>
  <si>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</si>
  <si>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</si>
  <si>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</si>
  <si>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</si>
  <si>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</si>
  <si>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</si>
  <si>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</si>
  <si>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</si>
  <si>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</si>
  <si>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</si>
  <si>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</si>
  <si>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</si>
  <si>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</si>
  <si>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</si>
  <si>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</si>
  <si>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</si>
  <si>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</si>
  <si>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</si>
  <si>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</si>
  <si>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</si>
  <si>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</si>
  <si>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</si>
  <si>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</si>
  <si>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</si>
  <si>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</si>
  <si>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</si>
  <si>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</si>
  <si>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</si>
  <si>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</si>
  <si>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цифрового развития Ленинградской области</t>
  </si>
  <si>
    <t>ИТОГО+УУР</t>
  </si>
  <si>
    <t>ВСПОМОГАТЕЛЬНАЯ ТАБЛИЦА  ДЛЯ  РЕЕСТРА  РАСХОДНЫХ  ОБЯЗАТЕЛЬСТВ  НА 2022-2025 ГОДЫ</t>
  </si>
  <si>
    <t>2022 год</t>
  </si>
  <si>
    <t>по плану (уточненный план на 01.01.2023)</t>
  </si>
  <si>
    <t>по факту (на 01.01.2023)</t>
  </si>
  <si>
    <t>2023 год
(уточненный план на 30.04.2023)</t>
  </si>
  <si>
    <t>комитет по сохранению культурного наследия Ленинградской области</t>
  </si>
  <si>
    <t>Комитет Ленинградской области по обращению с отходами</t>
  </si>
  <si>
    <t xml:space="preserve">Комитет Ленинградской области по транспорту </t>
  </si>
  <si>
    <t xml:space="preserve">Комитет общественных коммуникаций Ленинградской области </t>
  </si>
  <si>
    <t>Комитет градостроительной политики Ленинградской области</t>
  </si>
  <si>
    <t>комитет по культуре и туризму Ленинградской области</t>
  </si>
  <si>
    <t>Комитет по печати Ленинградской области</t>
  </si>
  <si>
    <t>2024 год
(закон о бюджете от 19.12.2022 №151-оз+№34-оз)</t>
  </si>
  <si>
    <t>2025 год
(закон о бюджете от 19.12.2022 №151-оз+№34-оз)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</si>
</sst>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V53"/>
  <sheetViews>
    <sheetView showGridLines="0" tabSelected="1" view="pageBreakPreview" zoomScale="90" zoomScaleNormal="100" zoomScaleSheetLayoutView="90" workbookViewId="0">
      <pane xSplit="2" ySplit="10" topLeftCell="C17" activePane="bottomRight" state="frozen"/>
      <selection pane="topRight" activeCell="C1" sqref="C1"/>
      <selection pane="bottomLeft" activeCell="A10" sqref="A10"/>
      <selection pane="bottomRight" activeCell="J13" sqref="J13"/>
    </sheetView>
  </sheetViews>
  <sheetFormatPr defaultRowHeight="15.75" x14ac:dyDescent="0.25"/>
  <cols>
    <col min="1" max="1" width="7.42578125" style="4" customWidth="1"/>
    <col min="2" max="2" width="43.7109375" style="4" customWidth="1"/>
    <col min="3" max="3" width="14.85546875" style="4" customWidth="1"/>
    <col min="4" max="4" width="14" style="4" customWidth="1"/>
    <col min="5" max="5" width="14.7109375" style="4" customWidth="1"/>
    <col min="6" max="6" width="13.42578125" style="4" customWidth="1"/>
    <col min="7" max="7" width="15.140625" style="4" customWidth="1"/>
    <col min="8" max="8" width="14.7109375" style="4" customWidth="1"/>
    <col min="9" max="9" width="14.42578125" style="4" customWidth="1"/>
    <col min="10" max="10" width="14.5703125" style="4" customWidth="1"/>
    <col min="11" max="11" width="18" style="4" customWidth="1"/>
    <col min="12" max="14" width="18.7109375" style="4" customWidth="1"/>
    <col min="15" max="15" width="16.7109375" style="4" customWidth="1"/>
    <col min="16" max="16" width="14" style="4" customWidth="1"/>
    <col min="17" max="17" width="15.42578125" style="4" customWidth="1"/>
    <col min="18" max="18" width="14.85546875" style="4" customWidth="1"/>
    <col min="19" max="19" width="15.42578125" style="4" customWidth="1"/>
    <col min="20" max="20" width="12.85546875" style="4" customWidth="1"/>
    <col min="21" max="21" width="14.5703125" style="4" customWidth="1"/>
    <col min="22" max="22" width="14" style="4" customWidth="1"/>
    <col min="23" max="24" width="9.140625" style="4" customWidth="1"/>
    <col min="25" max="16384" width="9.140625" style="4"/>
  </cols>
  <sheetData>
    <row r="1" spans="1:22" s="3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x14ac:dyDescent="0.25">
      <c r="A2" s="12" t="s">
        <v>108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4" spans="1:22" x14ac:dyDescent="0.25">
      <c r="A4" s="2"/>
      <c r="S4" s="5"/>
      <c r="V4" s="5" t="s">
        <v>77</v>
      </c>
    </row>
    <row r="5" spans="1:22" ht="15.75" customHeight="1" x14ac:dyDescent="0.25">
      <c r="A5" s="13" t="s">
        <v>1</v>
      </c>
      <c r="B5" s="13" t="s">
        <v>2</v>
      </c>
      <c r="C5" s="14" t="s">
        <v>109</v>
      </c>
      <c r="D5" s="15"/>
      <c r="E5" s="15"/>
      <c r="F5" s="15"/>
      <c r="G5" s="15"/>
      <c r="H5" s="15"/>
      <c r="I5" s="15"/>
      <c r="J5" s="16"/>
      <c r="K5" s="17" t="s">
        <v>112</v>
      </c>
      <c r="L5" s="18"/>
      <c r="M5" s="18"/>
      <c r="N5" s="19"/>
      <c r="O5" s="17" t="s">
        <v>120</v>
      </c>
      <c r="P5" s="18"/>
      <c r="Q5" s="18"/>
      <c r="R5" s="19"/>
      <c r="S5" s="17" t="s">
        <v>121</v>
      </c>
      <c r="T5" s="18"/>
      <c r="U5" s="18"/>
      <c r="V5" s="19"/>
    </row>
    <row r="6" spans="1:22" ht="15.75" customHeight="1" x14ac:dyDescent="0.25">
      <c r="A6" s="13"/>
      <c r="B6" s="13"/>
      <c r="C6" s="23" t="s">
        <v>110</v>
      </c>
      <c r="D6" s="23"/>
      <c r="E6" s="23"/>
      <c r="F6" s="23"/>
      <c r="G6" s="24" t="s">
        <v>111</v>
      </c>
      <c r="H6" s="25"/>
      <c r="I6" s="25"/>
      <c r="J6" s="26"/>
      <c r="K6" s="20"/>
      <c r="L6" s="21"/>
      <c r="M6" s="21"/>
      <c r="N6" s="22"/>
      <c r="O6" s="20"/>
      <c r="P6" s="21"/>
      <c r="Q6" s="21"/>
      <c r="R6" s="22"/>
      <c r="S6" s="20"/>
      <c r="T6" s="21"/>
      <c r="U6" s="21"/>
      <c r="V6" s="22"/>
    </row>
    <row r="7" spans="1:22" ht="53.25" customHeight="1" x14ac:dyDescent="0.25">
      <c r="A7" s="13"/>
      <c r="B7" s="13"/>
      <c r="C7" s="6" t="s">
        <v>88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85</v>
      </c>
      <c r="I7" s="6" t="s">
        <v>86</v>
      </c>
      <c r="J7" s="6" t="s">
        <v>87</v>
      </c>
      <c r="K7" s="6" t="s">
        <v>88</v>
      </c>
      <c r="L7" s="6" t="s">
        <v>85</v>
      </c>
      <c r="M7" s="6" t="s">
        <v>86</v>
      </c>
      <c r="N7" s="6" t="s">
        <v>87</v>
      </c>
      <c r="O7" s="6" t="s">
        <v>88</v>
      </c>
      <c r="P7" s="6" t="s">
        <v>85</v>
      </c>
      <c r="Q7" s="6" t="s">
        <v>86</v>
      </c>
      <c r="R7" s="6" t="s">
        <v>87</v>
      </c>
      <c r="S7" s="6" t="s">
        <v>88</v>
      </c>
      <c r="T7" s="6" t="s">
        <v>85</v>
      </c>
      <c r="U7" s="6" t="s">
        <v>86</v>
      </c>
      <c r="V7" s="6" t="s">
        <v>87</v>
      </c>
    </row>
    <row r="8" spans="1:22" ht="14.25" customHeight="1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95</v>
      </c>
      <c r="O8" s="6" t="s">
        <v>96</v>
      </c>
      <c r="P8" s="6" t="s">
        <v>97</v>
      </c>
      <c r="Q8" s="6" t="s">
        <v>98</v>
      </c>
      <c r="R8" s="6" t="s">
        <v>99</v>
      </c>
      <c r="S8" s="6" t="s">
        <v>100</v>
      </c>
      <c r="T8" s="6" t="s">
        <v>101</v>
      </c>
      <c r="U8" s="6" t="s">
        <v>102</v>
      </c>
      <c r="V8" s="6" t="s">
        <v>103</v>
      </c>
    </row>
    <row r="9" spans="1:22" ht="14.25" customHeight="1" x14ac:dyDescent="0.25">
      <c r="A9" s="10" t="s">
        <v>107</v>
      </c>
      <c r="B9" s="11"/>
      <c r="C9" s="7">
        <f>C10</f>
        <v>202436862.79999998</v>
      </c>
      <c r="D9" s="7">
        <f t="shared" ref="D9:J9" si="0">D10</f>
        <v>22139986.200000007</v>
      </c>
      <c r="E9" s="7">
        <f t="shared" si="0"/>
        <v>176008129.30000004</v>
      </c>
      <c r="F9" s="7">
        <f t="shared" si="0"/>
        <v>4288747.3</v>
      </c>
      <c r="G9" s="7">
        <f t="shared" si="0"/>
        <v>196774255.29999995</v>
      </c>
      <c r="H9" s="7">
        <f t="shared" si="0"/>
        <v>21944767.199999999</v>
      </c>
      <c r="I9" s="7">
        <f t="shared" si="0"/>
        <v>170892521.60000002</v>
      </c>
      <c r="J9" s="7">
        <f t="shared" si="0"/>
        <v>3936966.5</v>
      </c>
      <c r="K9" s="7">
        <f>K10</f>
        <v>199765424.20000002</v>
      </c>
      <c r="L9" s="7">
        <f t="shared" ref="L9:N9" si="1">L10</f>
        <v>16408151.800000004</v>
      </c>
      <c r="M9" s="7">
        <f t="shared" si="1"/>
        <v>181057475.50000003</v>
      </c>
      <c r="N9" s="7">
        <f t="shared" si="1"/>
        <v>2299796.9</v>
      </c>
      <c r="O9" s="7">
        <f t="shared" ref="O9:O15" si="2">P9+Q9+R9</f>
        <v>177298631.5</v>
      </c>
      <c r="P9" s="7">
        <f>P10</f>
        <v>15213435.199999999</v>
      </c>
      <c r="Q9" s="7">
        <f>Q10+4015900.3</f>
        <v>160287691.40000001</v>
      </c>
      <c r="R9" s="7">
        <f t="shared" ref="R9" si="3">R10</f>
        <v>1797504.9</v>
      </c>
      <c r="S9" s="7">
        <f t="shared" ref="S9" si="4">T9+U9+V9</f>
        <v>176536258.90000001</v>
      </c>
      <c r="T9" s="7">
        <f>T10</f>
        <v>14272601.800000001</v>
      </c>
      <c r="U9" s="7">
        <f>U10+9633188.1</f>
        <v>161482810.5</v>
      </c>
      <c r="V9" s="7">
        <f t="shared" ref="V9" si="5">V10</f>
        <v>780846.6</v>
      </c>
    </row>
    <row r="10" spans="1:22" x14ac:dyDescent="0.25">
      <c r="A10" s="10" t="s">
        <v>3</v>
      </c>
      <c r="B10" s="11"/>
      <c r="C10" s="7">
        <f>SUM(C11:C53)</f>
        <v>202436862.79999998</v>
      </c>
      <c r="D10" s="7">
        <f t="shared" ref="D10:I10" si="6">SUM(D11:D53)</f>
        <v>22139986.200000007</v>
      </c>
      <c r="E10" s="7">
        <f t="shared" si="6"/>
        <v>176008129.30000004</v>
      </c>
      <c r="F10" s="7">
        <f t="shared" si="6"/>
        <v>4288747.3</v>
      </c>
      <c r="G10" s="7">
        <f t="shared" si="6"/>
        <v>196774255.29999995</v>
      </c>
      <c r="H10" s="7">
        <f t="shared" si="6"/>
        <v>21944767.199999999</v>
      </c>
      <c r="I10" s="7">
        <f t="shared" si="6"/>
        <v>170892521.60000002</v>
      </c>
      <c r="J10" s="7">
        <f t="shared" ref="J10" si="7">SUM(J11:J53)</f>
        <v>3936966.5</v>
      </c>
      <c r="K10" s="7">
        <f>SUM(K11:K53)</f>
        <v>199765424.20000002</v>
      </c>
      <c r="L10" s="7">
        <f>SUM(L11:L53)</f>
        <v>16408151.800000004</v>
      </c>
      <c r="M10" s="7">
        <f>SUM(M11:M53)</f>
        <v>181057475.50000003</v>
      </c>
      <c r="N10" s="7">
        <f>SUM(N11:N53)</f>
        <v>2299796.9</v>
      </c>
      <c r="O10" s="7">
        <f t="shared" si="2"/>
        <v>173282731.19999999</v>
      </c>
      <c r="P10" s="7">
        <f t="shared" ref="P10:V10" si="8">SUM(P11:P53)</f>
        <v>15213435.199999999</v>
      </c>
      <c r="Q10" s="7">
        <f>SUM(Q11:Q53)-4015900.3</f>
        <v>156271791.09999999</v>
      </c>
      <c r="R10" s="7">
        <f t="shared" si="8"/>
        <v>1797504.9</v>
      </c>
      <c r="S10" s="7">
        <f t="shared" ref="S10:S15" si="9">T10+U10+V10</f>
        <v>166903070.80000001</v>
      </c>
      <c r="T10" s="7">
        <f t="shared" si="8"/>
        <v>14272601.800000001</v>
      </c>
      <c r="U10" s="7">
        <f>SUM(U11:U53)-9633188.1</f>
        <v>151849622.40000001</v>
      </c>
      <c r="V10" s="7">
        <f t="shared" si="8"/>
        <v>780846.6</v>
      </c>
    </row>
    <row r="11" spans="1:22" ht="31.5" x14ac:dyDescent="0.25">
      <c r="A11" s="8" t="s">
        <v>4</v>
      </c>
      <c r="B11" s="9" t="s">
        <v>5</v>
      </c>
      <c r="C11" s="1">
        <f>D11+E11+F11</f>
        <v>24605607.600000005</v>
      </c>
      <c r="D11" s="1">
        <v>5288829</v>
      </c>
      <c r="E11" s="1">
        <v>18866778.600000005</v>
      </c>
      <c r="F11" s="1">
        <v>450000</v>
      </c>
      <c r="G11" s="1">
        <f>H11+I11+J11</f>
        <v>23273397</v>
      </c>
      <c r="H11" s="1">
        <v>5288829</v>
      </c>
      <c r="I11" s="1">
        <v>17534568</v>
      </c>
      <c r="J11" s="1">
        <v>450000</v>
      </c>
      <c r="K11" s="1">
        <f>L11+M11+N11</f>
        <v>23179467.899999999</v>
      </c>
      <c r="L11" s="1">
        <v>3685905.9</v>
      </c>
      <c r="M11" s="1">
        <v>19093562</v>
      </c>
      <c r="N11" s="1">
        <v>400000</v>
      </c>
      <c r="O11" s="1">
        <f t="shared" si="2"/>
        <v>18276942.200000003</v>
      </c>
      <c r="P11" s="1">
        <v>3971772</v>
      </c>
      <c r="Q11" s="1">
        <v>13959052.6</v>
      </c>
      <c r="R11" s="1">
        <v>346117.6</v>
      </c>
      <c r="S11" s="1">
        <f t="shared" si="9"/>
        <v>19257538</v>
      </c>
      <c r="T11" s="1">
        <v>5547927.7000000002</v>
      </c>
      <c r="U11" s="1">
        <v>13409610.300000001</v>
      </c>
      <c r="V11" s="1">
        <v>300000</v>
      </c>
    </row>
    <row r="12" spans="1:22" ht="63" x14ac:dyDescent="0.25">
      <c r="A12" s="8" t="s">
        <v>6</v>
      </c>
      <c r="B12" s="9" t="s">
        <v>7</v>
      </c>
      <c r="C12" s="1">
        <f t="shared" ref="C12:C53" si="10">D12+E12+F12</f>
        <v>40117.4</v>
      </c>
      <c r="D12" s="1">
        <v>0</v>
      </c>
      <c r="E12" s="1">
        <v>40117.4</v>
      </c>
      <c r="F12" s="1"/>
      <c r="G12" s="1">
        <f t="shared" ref="G12:G13" si="11">H12+I12+J12</f>
        <v>38540.6</v>
      </c>
      <c r="H12" s="1">
        <v>0</v>
      </c>
      <c r="I12" s="1">
        <v>38540.6</v>
      </c>
      <c r="J12" s="1"/>
      <c r="K12" s="1">
        <f t="shared" ref="K12:K53" si="12">L12+M12+N12</f>
        <v>44085.599999999999</v>
      </c>
      <c r="L12" s="1">
        <v>0</v>
      </c>
      <c r="M12" s="1">
        <v>44085.599999999999</v>
      </c>
      <c r="N12" s="1"/>
      <c r="O12" s="1">
        <f t="shared" si="2"/>
        <v>43588.3</v>
      </c>
      <c r="P12" s="1"/>
      <c r="Q12" s="1">
        <v>43588.3</v>
      </c>
      <c r="R12" s="1"/>
      <c r="S12" s="1">
        <f t="shared" si="9"/>
        <v>43588.3</v>
      </c>
      <c r="T12" s="1"/>
      <c r="U12" s="1">
        <v>43588.3</v>
      </c>
      <c r="V12" s="1"/>
    </row>
    <row r="13" spans="1:22" ht="31.5" x14ac:dyDescent="0.25">
      <c r="A13" s="8" t="s">
        <v>8</v>
      </c>
      <c r="B13" s="9" t="s">
        <v>9</v>
      </c>
      <c r="C13" s="1">
        <f t="shared" si="10"/>
        <v>101758</v>
      </c>
      <c r="D13" s="1">
        <v>3559.2</v>
      </c>
      <c r="E13" s="1">
        <v>98198.8</v>
      </c>
      <c r="F13" s="1"/>
      <c r="G13" s="1">
        <f t="shared" si="11"/>
        <v>101459.4</v>
      </c>
      <c r="H13" s="1">
        <v>3559.2</v>
      </c>
      <c r="I13" s="1">
        <v>97900.2</v>
      </c>
      <c r="J13" s="1"/>
      <c r="K13" s="1">
        <f t="shared" si="12"/>
        <v>125946.4</v>
      </c>
      <c r="L13" s="1">
        <v>0</v>
      </c>
      <c r="M13" s="1">
        <v>125946.4</v>
      </c>
      <c r="N13" s="1"/>
      <c r="O13" s="1">
        <f t="shared" si="2"/>
        <v>130231.5</v>
      </c>
      <c r="P13" s="1"/>
      <c r="Q13" s="1">
        <v>130231.5</v>
      </c>
      <c r="R13" s="1"/>
      <c r="S13" s="1">
        <f t="shared" si="9"/>
        <v>130231.5</v>
      </c>
      <c r="T13" s="1"/>
      <c r="U13" s="1">
        <v>130231.5</v>
      </c>
      <c r="V13" s="1"/>
    </row>
    <row r="14" spans="1:22" ht="31.5" x14ac:dyDescent="0.25">
      <c r="A14" s="8" t="s">
        <v>10</v>
      </c>
      <c r="B14" s="9" t="s">
        <v>11</v>
      </c>
      <c r="C14" s="1">
        <f t="shared" si="10"/>
        <v>42284004.899999999</v>
      </c>
      <c r="D14" s="1">
        <v>1756467.8</v>
      </c>
      <c r="E14" s="1">
        <v>40527537.100000001</v>
      </c>
      <c r="F14" s="1"/>
      <c r="G14" s="1">
        <f>H14+I14+J14</f>
        <v>42101418.299999997</v>
      </c>
      <c r="H14" s="1">
        <v>1754275.2</v>
      </c>
      <c r="I14" s="1">
        <v>40347143.099999994</v>
      </c>
      <c r="J14" s="1"/>
      <c r="K14" s="1">
        <f t="shared" si="12"/>
        <v>41307849.200000003</v>
      </c>
      <c r="L14" s="1">
        <v>1602692.5</v>
      </c>
      <c r="M14" s="1">
        <v>39705156.700000003</v>
      </c>
      <c r="N14" s="1"/>
      <c r="O14" s="1">
        <f t="shared" si="2"/>
        <v>40563418.300000004</v>
      </c>
      <c r="P14" s="1">
        <v>2110237.5</v>
      </c>
      <c r="Q14" s="1">
        <v>38453180.800000004</v>
      </c>
      <c r="R14" s="1"/>
      <c r="S14" s="1">
        <f t="shared" si="9"/>
        <v>39923204.899999999</v>
      </c>
      <c r="T14" s="1">
        <v>1533747.4000000001</v>
      </c>
      <c r="U14" s="1">
        <v>38389457.5</v>
      </c>
      <c r="V14" s="1"/>
    </row>
    <row r="15" spans="1:22" ht="47.25" x14ac:dyDescent="0.25">
      <c r="A15" s="8" t="s">
        <v>12</v>
      </c>
      <c r="B15" s="9" t="s">
        <v>13</v>
      </c>
      <c r="C15" s="1">
        <f t="shared" si="10"/>
        <v>5111432.8</v>
      </c>
      <c r="D15" s="1">
        <v>757935.9</v>
      </c>
      <c r="E15" s="1">
        <v>4353496.8999999994</v>
      </c>
      <c r="F15" s="1"/>
      <c r="G15" s="1">
        <f>H15+I15+J15</f>
        <v>5107765.2</v>
      </c>
      <c r="H15" s="1">
        <v>757932.1</v>
      </c>
      <c r="I15" s="1">
        <v>4349833.1000000006</v>
      </c>
      <c r="J15" s="1"/>
      <c r="K15" s="1">
        <f t="shared" si="12"/>
        <v>5619364.8000000007</v>
      </c>
      <c r="L15" s="1">
        <v>929621.4</v>
      </c>
      <c r="M15" s="1">
        <v>4689743.4000000004</v>
      </c>
      <c r="N15" s="1"/>
      <c r="O15" s="1">
        <f t="shared" si="2"/>
        <v>4632309</v>
      </c>
      <c r="P15" s="1">
        <v>988955.6</v>
      </c>
      <c r="Q15" s="1">
        <v>3643353.4000000004</v>
      </c>
      <c r="R15" s="1"/>
      <c r="S15" s="1">
        <f t="shared" si="9"/>
        <v>4376880.6000000006</v>
      </c>
      <c r="T15" s="1">
        <v>844829.4</v>
      </c>
      <c r="U15" s="1">
        <v>3532051.2</v>
      </c>
      <c r="V15" s="1"/>
    </row>
    <row r="16" spans="1:22" ht="31.5" x14ac:dyDescent="0.25">
      <c r="A16" s="8" t="s">
        <v>14</v>
      </c>
      <c r="B16" s="9" t="s">
        <v>15</v>
      </c>
      <c r="C16" s="1">
        <f t="shared" si="10"/>
        <v>100000.2</v>
      </c>
      <c r="D16" s="1">
        <v>2660.4</v>
      </c>
      <c r="E16" s="1">
        <v>97339.8</v>
      </c>
      <c r="F16" s="1"/>
      <c r="G16" s="1">
        <f t="shared" ref="G16:G52" si="13">H16+I16+J16</f>
        <v>98582.8</v>
      </c>
      <c r="H16" s="1">
        <v>2660.4</v>
      </c>
      <c r="I16" s="1">
        <v>95922.400000000009</v>
      </c>
      <c r="J16" s="1"/>
      <c r="K16" s="1">
        <f t="shared" si="12"/>
        <v>119365.6</v>
      </c>
      <c r="L16" s="1">
        <v>0</v>
      </c>
      <c r="M16" s="1">
        <v>119365.6</v>
      </c>
      <c r="N16" s="1"/>
      <c r="O16" s="1">
        <f t="shared" ref="O16:O53" si="14">P16+Q16+R16</f>
        <v>125376.5</v>
      </c>
      <c r="P16" s="1"/>
      <c r="Q16" s="1">
        <v>125376.5</v>
      </c>
      <c r="R16" s="1"/>
      <c r="S16" s="1">
        <f t="shared" ref="S16:S53" si="15">T16+U16+V16</f>
        <v>125376.5</v>
      </c>
      <c r="T16" s="1"/>
      <c r="U16" s="1">
        <v>125376.5</v>
      </c>
      <c r="V16" s="1"/>
    </row>
    <row r="17" spans="1:22" ht="63" x14ac:dyDescent="0.25">
      <c r="A17" s="8" t="s">
        <v>16</v>
      </c>
      <c r="B17" s="9" t="s">
        <v>17</v>
      </c>
      <c r="C17" s="1">
        <f t="shared" si="10"/>
        <v>27631.599999999999</v>
      </c>
      <c r="D17" s="1">
        <v>431.9</v>
      </c>
      <c r="E17" s="1">
        <v>27199.699999999997</v>
      </c>
      <c r="F17" s="1"/>
      <c r="G17" s="1">
        <f t="shared" si="13"/>
        <v>26365.8</v>
      </c>
      <c r="H17" s="1">
        <v>431.9</v>
      </c>
      <c r="I17" s="1">
        <v>25933.899999999998</v>
      </c>
      <c r="J17" s="1"/>
      <c r="K17" s="1">
        <f t="shared" si="12"/>
        <v>49495.7</v>
      </c>
      <c r="L17" s="1">
        <v>0</v>
      </c>
      <c r="M17" s="1">
        <v>49495.7</v>
      </c>
      <c r="N17" s="1"/>
      <c r="O17" s="1">
        <f t="shared" si="14"/>
        <v>49495.7</v>
      </c>
      <c r="P17" s="1"/>
      <c r="Q17" s="1">
        <v>49495.7</v>
      </c>
      <c r="R17" s="1"/>
      <c r="S17" s="1">
        <f t="shared" si="15"/>
        <v>49495.7</v>
      </c>
      <c r="T17" s="1"/>
      <c r="U17" s="1">
        <v>49495.7</v>
      </c>
      <c r="V17" s="1"/>
    </row>
    <row r="18" spans="1:22" ht="31.5" x14ac:dyDescent="0.25">
      <c r="A18" s="8" t="s">
        <v>18</v>
      </c>
      <c r="B18" s="9" t="s">
        <v>19</v>
      </c>
      <c r="C18" s="1">
        <f t="shared" si="10"/>
        <v>5759037.7999999998</v>
      </c>
      <c r="D18" s="1">
        <v>164204.20000000001</v>
      </c>
      <c r="E18" s="1">
        <v>5594833.5999999996</v>
      </c>
      <c r="F18" s="1"/>
      <c r="G18" s="1">
        <f t="shared" si="13"/>
        <v>5727929.2999999998</v>
      </c>
      <c r="H18" s="1">
        <v>164204.20000000001</v>
      </c>
      <c r="I18" s="1">
        <v>5563725.0999999996</v>
      </c>
      <c r="J18" s="1"/>
      <c r="K18" s="1">
        <f t="shared" si="12"/>
        <v>6429066.1000000006</v>
      </c>
      <c r="L18" s="1">
        <v>47532.4</v>
      </c>
      <c r="M18" s="1">
        <v>6381533.7000000002</v>
      </c>
      <c r="N18" s="1"/>
      <c r="O18" s="1">
        <f t="shared" si="14"/>
        <v>6466316.2999999998</v>
      </c>
      <c r="P18" s="1">
        <v>45674.6</v>
      </c>
      <c r="Q18" s="1">
        <v>6420641.7000000002</v>
      </c>
      <c r="R18" s="1"/>
      <c r="S18" s="1">
        <f t="shared" si="15"/>
        <v>6440452.6000000006</v>
      </c>
      <c r="T18" s="1">
        <v>46240.9</v>
      </c>
      <c r="U18" s="1">
        <v>6394211.7000000002</v>
      </c>
      <c r="V18" s="1"/>
    </row>
    <row r="19" spans="1:22" ht="31.5" x14ac:dyDescent="0.25">
      <c r="A19" s="8" t="s">
        <v>20</v>
      </c>
      <c r="B19" s="9" t="s">
        <v>106</v>
      </c>
      <c r="C19" s="1">
        <f t="shared" si="10"/>
        <v>1960175.2</v>
      </c>
      <c r="D19" s="1">
        <v>71196.899999999994</v>
      </c>
      <c r="E19" s="1">
        <v>1888978.3</v>
      </c>
      <c r="F19" s="1"/>
      <c r="G19" s="1">
        <f t="shared" si="13"/>
        <v>1900686.6</v>
      </c>
      <c r="H19" s="1">
        <v>71196.899999999994</v>
      </c>
      <c r="I19" s="1">
        <v>1829489.7000000002</v>
      </c>
      <c r="J19" s="1"/>
      <c r="K19" s="1">
        <f t="shared" si="12"/>
        <v>2494694.7999999998</v>
      </c>
      <c r="L19" s="1">
        <v>62347.4</v>
      </c>
      <c r="M19" s="1">
        <v>2432347.4</v>
      </c>
      <c r="N19" s="1"/>
      <c r="O19" s="1">
        <f t="shared" si="14"/>
        <v>2019015.4</v>
      </c>
      <c r="P19" s="1">
        <v>67024.800000000003</v>
      </c>
      <c r="Q19" s="1">
        <v>1951990.5999999999</v>
      </c>
      <c r="R19" s="1"/>
      <c r="S19" s="1">
        <f t="shared" si="15"/>
        <v>1803815.6</v>
      </c>
      <c r="T19" s="1"/>
      <c r="U19" s="1">
        <v>1803815.6</v>
      </c>
      <c r="V19" s="1"/>
    </row>
    <row r="20" spans="1:22" ht="31.5" x14ac:dyDescent="0.25">
      <c r="A20" s="8" t="s">
        <v>21</v>
      </c>
      <c r="B20" s="9" t="s">
        <v>114</v>
      </c>
      <c r="C20" s="1">
        <f t="shared" si="10"/>
        <v>320272.09999999998</v>
      </c>
      <c r="D20" s="1">
        <v>34050.5</v>
      </c>
      <c r="E20" s="1">
        <v>286221.59999999998</v>
      </c>
      <c r="F20" s="1"/>
      <c r="G20" s="1">
        <f t="shared" si="13"/>
        <v>306139.2</v>
      </c>
      <c r="H20" s="1">
        <v>34050.5</v>
      </c>
      <c r="I20" s="1">
        <v>272088.7</v>
      </c>
      <c r="J20" s="1"/>
      <c r="K20" s="1">
        <f t="shared" si="12"/>
        <v>335915.4</v>
      </c>
      <c r="L20" s="1">
        <v>12461.2</v>
      </c>
      <c r="M20" s="1">
        <v>323454.2</v>
      </c>
      <c r="N20" s="1"/>
      <c r="O20" s="1">
        <f t="shared" si="14"/>
        <v>291054.3</v>
      </c>
      <c r="P20" s="1"/>
      <c r="Q20" s="1">
        <v>291054.3</v>
      </c>
      <c r="R20" s="1"/>
      <c r="S20" s="1">
        <f t="shared" si="15"/>
        <v>291054.3</v>
      </c>
      <c r="T20" s="1"/>
      <c r="U20" s="1">
        <v>291054.3</v>
      </c>
      <c r="V20" s="1"/>
    </row>
    <row r="21" spans="1:22" ht="31.5" x14ac:dyDescent="0.25">
      <c r="A21" s="8" t="s">
        <v>22</v>
      </c>
      <c r="B21" s="9" t="s">
        <v>115</v>
      </c>
      <c r="C21" s="1">
        <f t="shared" si="10"/>
        <v>3936163.9</v>
      </c>
      <c r="D21" s="1">
        <v>22563.9</v>
      </c>
      <c r="E21" s="1">
        <v>3469884</v>
      </c>
      <c r="F21" s="1">
        <v>443716</v>
      </c>
      <c r="G21" s="1">
        <f t="shared" si="13"/>
        <v>3858624.3</v>
      </c>
      <c r="H21" s="1">
        <v>22563.9</v>
      </c>
      <c r="I21" s="1">
        <v>3449988.6</v>
      </c>
      <c r="J21" s="1">
        <v>386071.8</v>
      </c>
      <c r="K21" s="1">
        <f t="shared" si="12"/>
        <v>4762882.4000000004</v>
      </c>
      <c r="L21" s="1">
        <v>117784</v>
      </c>
      <c r="M21" s="1">
        <v>4183190</v>
      </c>
      <c r="N21" s="1">
        <v>461908.4</v>
      </c>
      <c r="O21" s="1">
        <f t="shared" si="14"/>
        <v>3742770.1999999997</v>
      </c>
      <c r="P21" s="1">
        <v>35791.4</v>
      </c>
      <c r="Q21" s="1">
        <v>3226132.1999999997</v>
      </c>
      <c r="R21" s="1">
        <v>480846.6</v>
      </c>
      <c r="S21" s="1">
        <f t="shared" si="15"/>
        <v>3865644.2</v>
      </c>
      <c r="T21" s="1">
        <v>124745</v>
      </c>
      <c r="U21" s="1">
        <v>3260052.6</v>
      </c>
      <c r="V21" s="1">
        <v>480846.6</v>
      </c>
    </row>
    <row r="22" spans="1:22" ht="47.25" x14ac:dyDescent="0.25">
      <c r="A22" s="8" t="s">
        <v>23</v>
      </c>
      <c r="B22" s="9" t="s">
        <v>24</v>
      </c>
      <c r="C22" s="1">
        <f t="shared" si="10"/>
        <v>90181.4</v>
      </c>
      <c r="D22" s="1">
        <v>0</v>
      </c>
      <c r="E22" s="1">
        <v>90181.4</v>
      </c>
      <c r="F22" s="1"/>
      <c r="G22" s="1">
        <f t="shared" si="13"/>
        <v>88627.199999999997</v>
      </c>
      <c r="H22" s="1">
        <v>0</v>
      </c>
      <c r="I22" s="1">
        <v>88627.199999999997</v>
      </c>
      <c r="J22" s="1"/>
      <c r="K22" s="1">
        <f t="shared" si="12"/>
        <v>138740.6</v>
      </c>
      <c r="L22" s="1">
        <v>457.5</v>
      </c>
      <c r="M22" s="1">
        <v>138283.1</v>
      </c>
      <c r="N22" s="1"/>
      <c r="O22" s="1">
        <f t="shared" si="14"/>
        <v>102874.9</v>
      </c>
      <c r="P22" s="1">
        <v>835</v>
      </c>
      <c r="Q22" s="1">
        <v>102039.9</v>
      </c>
      <c r="R22" s="1"/>
      <c r="S22" s="1">
        <f t="shared" si="15"/>
        <v>122526.59999999999</v>
      </c>
      <c r="T22" s="1">
        <v>20486.7</v>
      </c>
      <c r="U22" s="1">
        <v>102039.9</v>
      </c>
      <c r="V22" s="1"/>
    </row>
    <row r="23" spans="1:22" ht="31.5" x14ac:dyDescent="0.25">
      <c r="A23" s="8" t="s">
        <v>25</v>
      </c>
      <c r="B23" s="9" t="s">
        <v>26</v>
      </c>
      <c r="C23" s="1">
        <f t="shared" si="10"/>
        <v>122592.9</v>
      </c>
      <c r="D23" s="1">
        <v>73899.7</v>
      </c>
      <c r="E23" s="1">
        <v>48693.2</v>
      </c>
      <c r="F23" s="1"/>
      <c r="G23" s="1">
        <f t="shared" si="13"/>
        <v>122592.9</v>
      </c>
      <c r="H23" s="1">
        <v>73899.7</v>
      </c>
      <c r="I23" s="1">
        <v>48693.2</v>
      </c>
      <c r="J23" s="1"/>
      <c r="K23" s="1">
        <f t="shared" si="12"/>
        <v>119869.4</v>
      </c>
      <c r="L23" s="1">
        <v>61680</v>
      </c>
      <c r="M23" s="1">
        <v>58189.4</v>
      </c>
      <c r="N23" s="1"/>
      <c r="O23" s="1">
        <f t="shared" si="14"/>
        <v>123192</v>
      </c>
      <c r="P23" s="1">
        <v>65002.600000000006</v>
      </c>
      <c r="Q23" s="1">
        <v>58189.4</v>
      </c>
      <c r="R23" s="1"/>
      <c r="S23" s="1">
        <f t="shared" si="15"/>
        <v>125535.70000000001</v>
      </c>
      <c r="T23" s="1">
        <v>67346.3</v>
      </c>
      <c r="U23" s="1">
        <v>58189.4</v>
      </c>
      <c r="V23" s="1"/>
    </row>
    <row r="24" spans="1:22" ht="31.5" x14ac:dyDescent="0.25">
      <c r="A24" s="8">
        <v>932</v>
      </c>
      <c r="B24" s="9" t="s">
        <v>113</v>
      </c>
      <c r="C24" s="1">
        <f t="shared" si="10"/>
        <v>934993.5</v>
      </c>
      <c r="D24" s="1">
        <v>13000</v>
      </c>
      <c r="E24" s="1">
        <v>921993.5</v>
      </c>
      <c r="F24" s="1"/>
      <c r="G24" s="1">
        <f t="shared" si="13"/>
        <v>928303.1</v>
      </c>
      <c r="H24" s="1">
        <v>13000</v>
      </c>
      <c r="I24" s="1">
        <v>915303.1</v>
      </c>
      <c r="J24" s="1"/>
      <c r="K24" s="1">
        <f t="shared" si="12"/>
        <v>1206719.7</v>
      </c>
      <c r="L24" s="1">
        <v>18425</v>
      </c>
      <c r="M24" s="1">
        <v>1188294.7</v>
      </c>
      <c r="N24" s="1"/>
      <c r="O24" s="1">
        <f t="shared" si="14"/>
        <v>880681.9</v>
      </c>
      <c r="P24" s="1">
        <v>3350</v>
      </c>
      <c r="Q24" s="1">
        <v>877331.9</v>
      </c>
      <c r="R24" s="1"/>
      <c r="S24" s="1">
        <f t="shared" si="15"/>
        <v>875681.9</v>
      </c>
      <c r="T24" s="1"/>
      <c r="U24" s="1">
        <v>875681.9</v>
      </c>
      <c r="V24" s="1"/>
    </row>
    <row r="25" spans="1:22" ht="31.5" x14ac:dyDescent="0.25">
      <c r="A25" s="8">
        <v>938</v>
      </c>
      <c r="B25" s="9" t="s">
        <v>116</v>
      </c>
      <c r="C25" s="1">
        <f t="shared" si="10"/>
        <v>231245.9</v>
      </c>
      <c r="D25" s="1">
        <v>0</v>
      </c>
      <c r="E25" s="1">
        <v>185019.4</v>
      </c>
      <c r="F25" s="1">
        <v>46226.5</v>
      </c>
      <c r="G25" s="1">
        <f t="shared" si="13"/>
        <v>231245.9</v>
      </c>
      <c r="H25" s="1">
        <v>0</v>
      </c>
      <c r="I25" s="1">
        <v>185019.4</v>
      </c>
      <c r="J25" s="1">
        <v>46226.5</v>
      </c>
      <c r="K25" s="1">
        <f t="shared" si="12"/>
        <v>211651.8</v>
      </c>
      <c r="L25" s="1">
        <v>0</v>
      </c>
      <c r="M25" s="1">
        <v>211651.8</v>
      </c>
      <c r="N25" s="1"/>
      <c r="O25" s="1">
        <f t="shared" si="14"/>
        <v>179651.8</v>
      </c>
      <c r="P25" s="1"/>
      <c r="Q25" s="1">
        <v>179651.8</v>
      </c>
      <c r="R25" s="1"/>
      <c r="S25" s="1">
        <f t="shared" si="15"/>
        <v>179651.8</v>
      </c>
      <c r="T25" s="1"/>
      <c r="U25" s="1">
        <v>179651.8</v>
      </c>
      <c r="V25" s="1"/>
    </row>
    <row r="26" spans="1:22" ht="47.25" x14ac:dyDescent="0.25">
      <c r="A26" s="8" t="s">
        <v>27</v>
      </c>
      <c r="B26" s="9" t="s">
        <v>28</v>
      </c>
      <c r="C26" s="1">
        <f t="shared" si="10"/>
        <v>15260.9</v>
      </c>
      <c r="D26" s="1">
        <v>410.4</v>
      </c>
      <c r="E26" s="1">
        <v>14850.5</v>
      </c>
      <c r="F26" s="1"/>
      <c r="G26" s="1">
        <f t="shared" si="13"/>
        <v>15015.6</v>
      </c>
      <c r="H26" s="1">
        <v>410.4</v>
      </c>
      <c r="I26" s="1">
        <v>14605.2</v>
      </c>
      <c r="J26" s="1"/>
      <c r="K26" s="1">
        <f t="shared" si="12"/>
        <v>18754</v>
      </c>
      <c r="L26" s="1">
        <v>0</v>
      </c>
      <c r="M26" s="1">
        <v>18754</v>
      </c>
      <c r="N26" s="1"/>
      <c r="O26" s="1">
        <f t="shared" si="14"/>
        <v>19747</v>
      </c>
      <c r="P26" s="1"/>
      <c r="Q26" s="1">
        <v>19747</v>
      </c>
      <c r="R26" s="1"/>
      <c r="S26" s="1">
        <f t="shared" si="15"/>
        <v>19747</v>
      </c>
      <c r="T26" s="1"/>
      <c r="U26" s="1">
        <v>19747</v>
      </c>
      <c r="V26" s="1"/>
    </row>
    <row r="27" spans="1:22" ht="31.5" x14ac:dyDescent="0.25">
      <c r="A27" s="8" t="s">
        <v>29</v>
      </c>
      <c r="B27" s="9" t="s">
        <v>117</v>
      </c>
      <c r="C27" s="1">
        <f t="shared" si="10"/>
        <v>61048.2</v>
      </c>
      <c r="D27" s="1">
        <v>0</v>
      </c>
      <c r="E27" s="1">
        <v>61048.2</v>
      </c>
      <c r="F27" s="1"/>
      <c r="G27" s="1">
        <f t="shared" si="13"/>
        <v>60801.4</v>
      </c>
      <c r="H27" s="1">
        <v>0</v>
      </c>
      <c r="I27" s="1">
        <v>60801.4</v>
      </c>
      <c r="J27" s="1"/>
      <c r="K27" s="1">
        <f t="shared" si="12"/>
        <v>61307</v>
      </c>
      <c r="L27" s="1">
        <v>0</v>
      </c>
      <c r="M27" s="1">
        <v>61307</v>
      </c>
      <c r="N27" s="1"/>
      <c r="O27" s="1">
        <f t="shared" si="14"/>
        <v>61308</v>
      </c>
      <c r="P27" s="1"/>
      <c r="Q27" s="1">
        <v>61308</v>
      </c>
      <c r="R27" s="1"/>
      <c r="S27" s="1">
        <f t="shared" si="15"/>
        <v>61308</v>
      </c>
      <c r="T27" s="1"/>
      <c r="U27" s="1">
        <v>61308</v>
      </c>
      <c r="V27" s="1"/>
    </row>
    <row r="28" spans="1:22" ht="31.5" x14ac:dyDescent="0.25">
      <c r="A28" s="8" t="s">
        <v>30</v>
      </c>
      <c r="B28" s="9" t="s">
        <v>31</v>
      </c>
      <c r="C28" s="1">
        <f t="shared" si="10"/>
        <v>577182</v>
      </c>
      <c r="D28" s="1">
        <v>10059.6</v>
      </c>
      <c r="E28" s="1">
        <v>567122.4</v>
      </c>
      <c r="F28" s="1"/>
      <c r="G28" s="1">
        <f t="shared" si="13"/>
        <v>554613</v>
      </c>
      <c r="H28" s="1">
        <v>10059.6</v>
      </c>
      <c r="I28" s="1">
        <v>544553.4</v>
      </c>
      <c r="J28" s="1"/>
      <c r="K28" s="1">
        <f t="shared" si="12"/>
        <v>689972.4</v>
      </c>
      <c r="L28" s="1">
        <v>0</v>
      </c>
      <c r="M28" s="1">
        <v>689972.4</v>
      </c>
      <c r="N28" s="1"/>
      <c r="O28" s="1">
        <f t="shared" si="14"/>
        <v>712017.8</v>
      </c>
      <c r="P28" s="1"/>
      <c r="Q28" s="1">
        <v>712017.8</v>
      </c>
      <c r="R28" s="1"/>
      <c r="S28" s="1">
        <f t="shared" si="15"/>
        <v>712017.8</v>
      </c>
      <c r="T28" s="1"/>
      <c r="U28" s="1">
        <v>712017.8</v>
      </c>
      <c r="V28" s="1"/>
    </row>
    <row r="29" spans="1:22" ht="31.5" x14ac:dyDescent="0.25">
      <c r="A29" s="8" t="s">
        <v>32</v>
      </c>
      <c r="B29" s="9" t="s">
        <v>33</v>
      </c>
      <c r="C29" s="1">
        <f t="shared" si="10"/>
        <v>2152878.1</v>
      </c>
      <c r="D29" s="1">
        <v>38112</v>
      </c>
      <c r="E29" s="1">
        <v>2114766.1</v>
      </c>
      <c r="F29" s="1"/>
      <c r="G29" s="1">
        <f t="shared" si="13"/>
        <v>1652384.8</v>
      </c>
      <c r="H29" s="1">
        <v>38112</v>
      </c>
      <c r="I29" s="1">
        <v>1614272.8</v>
      </c>
      <c r="J29" s="1"/>
      <c r="K29" s="1">
        <f t="shared" si="12"/>
        <v>2454468.6</v>
      </c>
      <c r="L29" s="1">
        <v>90430.7</v>
      </c>
      <c r="M29" s="1">
        <v>2364037.9</v>
      </c>
      <c r="N29" s="1"/>
      <c r="O29" s="1">
        <f t="shared" si="14"/>
        <v>1153128.5</v>
      </c>
      <c r="P29" s="1">
        <v>7906.9</v>
      </c>
      <c r="Q29" s="1">
        <v>1145221.6000000001</v>
      </c>
      <c r="R29" s="1"/>
      <c r="S29" s="1">
        <f t="shared" si="15"/>
        <v>1576038.6</v>
      </c>
      <c r="T29" s="1">
        <v>26000</v>
      </c>
      <c r="U29" s="1">
        <v>1550038.6</v>
      </c>
      <c r="V29" s="1"/>
    </row>
    <row r="30" spans="1:22" ht="31.5" x14ac:dyDescent="0.25">
      <c r="A30" s="8" t="s">
        <v>34</v>
      </c>
      <c r="B30" s="9" t="s">
        <v>118</v>
      </c>
      <c r="C30" s="1">
        <f t="shared" si="10"/>
        <v>2530690.7999999998</v>
      </c>
      <c r="D30" s="1">
        <v>50476.1</v>
      </c>
      <c r="E30" s="1">
        <v>2480214.6999999997</v>
      </c>
      <c r="F30" s="1"/>
      <c r="G30" s="1">
        <f t="shared" si="13"/>
        <v>2528172.9</v>
      </c>
      <c r="H30" s="1">
        <v>50476.1</v>
      </c>
      <c r="I30" s="1">
        <v>2477696.7999999998</v>
      </c>
      <c r="J30" s="1"/>
      <c r="K30" s="1">
        <f t="shared" si="12"/>
        <v>2710613</v>
      </c>
      <c r="L30" s="1">
        <v>222433.7</v>
      </c>
      <c r="M30" s="1">
        <v>2488179.2999999998</v>
      </c>
      <c r="N30" s="1"/>
      <c r="O30" s="1">
        <f t="shared" si="14"/>
        <v>2168002.6</v>
      </c>
      <c r="P30" s="1">
        <v>30934</v>
      </c>
      <c r="Q30" s="1">
        <v>2137068.6</v>
      </c>
      <c r="R30" s="1"/>
      <c r="S30" s="1">
        <f t="shared" si="15"/>
        <v>2140056.7000000002</v>
      </c>
      <c r="T30" s="1">
        <v>10725.7</v>
      </c>
      <c r="U30" s="1">
        <v>2129331</v>
      </c>
      <c r="V30" s="1"/>
    </row>
    <row r="31" spans="1:22" ht="31.5" x14ac:dyDescent="0.25">
      <c r="A31" s="8" t="s">
        <v>35</v>
      </c>
      <c r="B31" s="9" t="s">
        <v>36</v>
      </c>
      <c r="C31" s="1">
        <f t="shared" si="10"/>
        <v>948604.1</v>
      </c>
      <c r="D31" s="1">
        <v>466610.3</v>
      </c>
      <c r="E31" s="1">
        <v>481993.8</v>
      </c>
      <c r="F31" s="1"/>
      <c r="G31" s="1">
        <f t="shared" si="13"/>
        <v>932293.3</v>
      </c>
      <c r="H31" s="1">
        <v>464122.7</v>
      </c>
      <c r="I31" s="1">
        <v>468170.60000000003</v>
      </c>
      <c r="J31" s="1"/>
      <c r="K31" s="1">
        <f t="shared" si="12"/>
        <v>913916.60000000009</v>
      </c>
      <c r="L31" s="1">
        <v>391265.2</v>
      </c>
      <c r="M31" s="1">
        <v>522651.4</v>
      </c>
      <c r="O31" s="1">
        <f>P31+Q31+R31</f>
        <v>856555.89999999991</v>
      </c>
      <c r="P31" s="1">
        <v>368664.3</v>
      </c>
      <c r="Q31" s="1">
        <v>487891.6</v>
      </c>
      <c r="R31" s="1"/>
      <c r="S31" s="1">
        <f t="shared" si="15"/>
        <v>860281.5</v>
      </c>
      <c r="T31" s="1">
        <v>375968.9</v>
      </c>
      <c r="U31" s="1">
        <v>484312.6</v>
      </c>
      <c r="V31" s="1"/>
    </row>
    <row r="32" spans="1:22" ht="31.5" x14ac:dyDescent="0.25">
      <c r="A32" s="8" t="s">
        <v>37</v>
      </c>
      <c r="B32" s="9" t="s">
        <v>38</v>
      </c>
      <c r="C32" s="1">
        <f t="shared" si="10"/>
        <v>3052923.6000000006</v>
      </c>
      <c r="D32" s="1">
        <v>151936.70000000001</v>
      </c>
      <c r="E32" s="1">
        <v>2900986.9000000004</v>
      </c>
      <c r="F32" s="1"/>
      <c r="G32" s="1">
        <f t="shared" si="13"/>
        <v>3037589.8</v>
      </c>
      <c r="H32" s="1">
        <v>151843.6</v>
      </c>
      <c r="I32" s="1">
        <v>2885746.1999999997</v>
      </c>
      <c r="J32" s="1"/>
      <c r="K32" s="1">
        <f t="shared" si="12"/>
        <v>3608608.5</v>
      </c>
      <c r="L32" s="1">
        <v>85211.7</v>
      </c>
      <c r="M32" s="1">
        <v>3523396.8</v>
      </c>
      <c r="N32" s="1"/>
      <c r="O32" s="1">
        <f t="shared" si="14"/>
        <v>2826250.4</v>
      </c>
      <c r="P32" s="1">
        <v>88973.8</v>
      </c>
      <c r="Q32" s="1">
        <v>2737276.6</v>
      </c>
      <c r="R32" s="1"/>
      <c r="S32" s="1">
        <f t="shared" si="15"/>
        <v>2829305.1</v>
      </c>
      <c r="T32" s="1">
        <v>92028.5</v>
      </c>
      <c r="U32" s="1">
        <v>2737276.6</v>
      </c>
      <c r="V32" s="1"/>
    </row>
    <row r="33" spans="1:22" ht="31.5" x14ac:dyDescent="0.25">
      <c r="A33" s="8" t="s">
        <v>39</v>
      </c>
      <c r="B33" s="9" t="s">
        <v>40</v>
      </c>
      <c r="C33" s="1">
        <f t="shared" si="10"/>
        <v>2028763.8</v>
      </c>
      <c r="D33" s="1">
        <v>561915.80000000005</v>
      </c>
      <c r="E33" s="1">
        <v>1466848</v>
      </c>
      <c r="F33" s="1"/>
      <c r="G33" s="1">
        <f t="shared" si="13"/>
        <v>2013311.9</v>
      </c>
      <c r="H33" s="1">
        <v>561286.9</v>
      </c>
      <c r="I33" s="1">
        <v>1452025</v>
      </c>
      <c r="J33" s="1"/>
      <c r="K33" s="1">
        <f t="shared" si="12"/>
        <v>2036246</v>
      </c>
      <c r="L33" s="1">
        <v>471239</v>
      </c>
      <c r="M33" s="1">
        <v>1565007</v>
      </c>
      <c r="N33" s="1"/>
      <c r="O33" s="1">
        <f t="shared" si="14"/>
        <v>2037732.5999999999</v>
      </c>
      <c r="P33" s="1">
        <v>487727</v>
      </c>
      <c r="Q33" s="1">
        <v>1550005.5999999999</v>
      </c>
      <c r="R33" s="1"/>
      <c r="S33" s="1">
        <f t="shared" si="15"/>
        <v>2047953.2999999998</v>
      </c>
      <c r="T33" s="1">
        <v>497947.7</v>
      </c>
      <c r="U33" s="1">
        <v>1550005.5999999999</v>
      </c>
      <c r="V33" s="1"/>
    </row>
    <row r="34" spans="1:22" ht="31.5" x14ac:dyDescent="0.25">
      <c r="A34" s="8" t="s">
        <v>41</v>
      </c>
      <c r="B34" s="9" t="s">
        <v>119</v>
      </c>
      <c r="C34" s="1">
        <f t="shared" si="10"/>
        <v>583384.69999999995</v>
      </c>
      <c r="D34" s="1">
        <v>0</v>
      </c>
      <c r="E34" s="1">
        <v>583384.69999999995</v>
      </c>
      <c r="F34" s="1"/>
      <c r="G34" s="1">
        <f t="shared" si="13"/>
        <v>582840.6</v>
      </c>
      <c r="H34" s="1">
        <v>0</v>
      </c>
      <c r="I34" s="1">
        <v>582840.6</v>
      </c>
      <c r="J34" s="1"/>
      <c r="K34" s="1">
        <f t="shared" si="12"/>
        <v>599553.4</v>
      </c>
      <c r="L34" s="1">
        <v>0</v>
      </c>
      <c r="M34" s="1">
        <v>599553.4</v>
      </c>
      <c r="N34" s="1"/>
      <c r="O34" s="1">
        <f t="shared" si="14"/>
        <v>436233.3</v>
      </c>
      <c r="P34" s="1"/>
      <c r="Q34" s="1">
        <v>436233.3</v>
      </c>
      <c r="R34" s="1"/>
      <c r="S34" s="1">
        <f t="shared" si="15"/>
        <v>436233.3</v>
      </c>
      <c r="T34" s="1"/>
      <c r="U34" s="1">
        <v>436233.3</v>
      </c>
      <c r="V34" s="1"/>
    </row>
    <row r="35" spans="1:22" ht="47.25" x14ac:dyDescent="0.25">
      <c r="A35" s="8" t="s">
        <v>42</v>
      </c>
      <c r="B35" s="9" t="s">
        <v>43</v>
      </c>
      <c r="C35" s="1">
        <f t="shared" si="10"/>
        <v>2729717.2</v>
      </c>
      <c r="D35" s="1">
        <v>275769.3</v>
      </c>
      <c r="E35" s="1">
        <v>2453947.9000000004</v>
      </c>
      <c r="F35" s="1"/>
      <c r="G35" s="1">
        <f t="shared" si="13"/>
        <v>2721496.3</v>
      </c>
      <c r="H35" s="1">
        <v>271832.7</v>
      </c>
      <c r="I35" s="1">
        <v>2449663.5999999996</v>
      </c>
      <c r="J35" s="1"/>
      <c r="K35" s="1">
        <f t="shared" si="12"/>
        <v>2859514.1</v>
      </c>
      <c r="L35" s="1">
        <v>87868.5</v>
      </c>
      <c r="M35" s="1">
        <v>2771645.6</v>
      </c>
      <c r="N35" s="1"/>
      <c r="O35" s="1">
        <f t="shared" si="14"/>
        <v>2281419.2999999998</v>
      </c>
      <c r="P35" s="1">
        <v>49192.3</v>
      </c>
      <c r="Q35" s="1">
        <v>2232227</v>
      </c>
      <c r="R35" s="1"/>
      <c r="S35" s="1">
        <f t="shared" si="15"/>
        <v>1791491.1</v>
      </c>
      <c r="T35" s="1">
        <v>2777.1</v>
      </c>
      <c r="U35" s="1">
        <v>1788714</v>
      </c>
      <c r="V35" s="1"/>
    </row>
    <row r="36" spans="1:22" ht="31.5" x14ac:dyDescent="0.25">
      <c r="A36" s="8" t="s">
        <v>44</v>
      </c>
      <c r="B36" s="9" t="s">
        <v>45</v>
      </c>
      <c r="C36" s="1">
        <f t="shared" si="10"/>
        <v>8191329.7000000002</v>
      </c>
      <c r="D36" s="1">
        <v>1636.1</v>
      </c>
      <c r="E36" s="1">
        <v>8189693.6000000006</v>
      </c>
      <c r="F36" s="1"/>
      <c r="G36" s="1">
        <f t="shared" si="13"/>
        <v>7991511.9000000004</v>
      </c>
      <c r="H36" s="1">
        <v>1636</v>
      </c>
      <c r="I36" s="1">
        <v>7989875.9000000004</v>
      </c>
      <c r="J36" s="1"/>
      <c r="K36" s="1">
        <f t="shared" si="12"/>
        <v>6005278.6999999993</v>
      </c>
      <c r="L36" s="1">
        <v>25689.599999999999</v>
      </c>
      <c r="M36" s="1">
        <v>5979589.0999999996</v>
      </c>
      <c r="N36" s="1"/>
      <c r="O36" s="1">
        <f t="shared" si="14"/>
        <v>5429200.7999999998</v>
      </c>
      <c r="P36" s="1"/>
      <c r="Q36" s="1">
        <v>5429200.7999999998</v>
      </c>
      <c r="R36" s="1"/>
      <c r="S36" s="1">
        <f t="shared" si="15"/>
        <v>5452484.5999999996</v>
      </c>
      <c r="T36" s="1"/>
      <c r="U36" s="1">
        <v>5452484.5999999996</v>
      </c>
      <c r="V36" s="1"/>
    </row>
    <row r="37" spans="1:22" ht="47.25" x14ac:dyDescent="0.25">
      <c r="A37" s="8" t="s">
        <v>46</v>
      </c>
      <c r="B37" s="9" t="s">
        <v>47</v>
      </c>
      <c r="C37" s="1">
        <f t="shared" si="10"/>
        <v>1394390.6</v>
      </c>
      <c r="D37" s="1">
        <v>76386.899999999994</v>
      </c>
      <c r="E37" s="1">
        <v>1318003.7000000002</v>
      </c>
      <c r="F37" s="1"/>
      <c r="G37" s="1">
        <f t="shared" si="13"/>
        <v>1394218.6</v>
      </c>
      <c r="H37" s="1">
        <v>76386.899999999994</v>
      </c>
      <c r="I37" s="1">
        <v>1317831.7000000002</v>
      </c>
      <c r="J37" s="1"/>
      <c r="K37" s="1">
        <f t="shared" si="12"/>
        <v>1429592.8</v>
      </c>
      <c r="L37" s="1">
        <v>259771.2</v>
      </c>
      <c r="M37" s="1">
        <v>1169821.6000000001</v>
      </c>
      <c r="N37" s="1"/>
      <c r="O37" s="1">
        <f t="shared" si="14"/>
        <v>899598.1</v>
      </c>
      <c r="P37" s="1">
        <v>138119.1</v>
      </c>
      <c r="Q37" s="1">
        <v>761479</v>
      </c>
      <c r="R37" s="1"/>
      <c r="S37" s="1">
        <f t="shared" si="15"/>
        <v>693450.2</v>
      </c>
      <c r="T37" s="1"/>
      <c r="U37" s="1">
        <v>693450.2</v>
      </c>
      <c r="V37" s="1"/>
    </row>
    <row r="38" spans="1:22" ht="31.5" x14ac:dyDescent="0.25">
      <c r="A38" s="8" t="s">
        <v>48</v>
      </c>
      <c r="B38" s="9" t="s">
        <v>49</v>
      </c>
      <c r="C38" s="1">
        <f t="shared" si="10"/>
        <v>20628083.899999999</v>
      </c>
      <c r="D38" s="1">
        <v>1986470.2000000002</v>
      </c>
      <c r="E38" s="1">
        <v>15447929.099999998</v>
      </c>
      <c r="F38" s="1">
        <v>3193684.6</v>
      </c>
      <c r="G38" s="1">
        <f t="shared" si="13"/>
        <v>18765431.099999998</v>
      </c>
      <c r="H38" s="1">
        <v>1986375.1999999997</v>
      </c>
      <c r="I38" s="1">
        <v>13858053.699999999</v>
      </c>
      <c r="J38" s="1">
        <v>2921002.2</v>
      </c>
      <c r="K38" s="1">
        <f t="shared" si="12"/>
        <v>16854611.199999999</v>
      </c>
      <c r="L38" s="1">
        <v>973833.3</v>
      </c>
      <c r="M38" s="1">
        <v>14442987.199999999</v>
      </c>
      <c r="N38" s="1">
        <v>1437790.7</v>
      </c>
      <c r="O38" s="1">
        <f t="shared" si="14"/>
        <v>9445044.1999999993</v>
      </c>
      <c r="P38" s="1">
        <v>1063318.7</v>
      </c>
      <c r="Q38" s="1">
        <v>7411184.7999999998</v>
      </c>
      <c r="R38" s="1">
        <v>970540.7</v>
      </c>
      <c r="S38" s="1">
        <f t="shared" si="15"/>
        <v>6266224.6000000006</v>
      </c>
      <c r="T38" s="1">
        <v>704128.49999999988</v>
      </c>
      <c r="U38" s="1">
        <v>5562096.1000000006</v>
      </c>
      <c r="V38" s="1">
        <v>0</v>
      </c>
    </row>
    <row r="39" spans="1:22" ht="31.5" x14ac:dyDescent="0.25">
      <c r="A39" s="8" t="s">
        <v>50</v>
      </c>
      <c r="B39" s="9" t="s">
        <v>51</v>
      </c>
      <c r="C39" s="1">
        <f t="shared" si="10"/>
        <v>143368.29999999999</v>
      </c>
      <c r="D39" s="1">
        <v>356.5</v>
      </c>
      <c r="E39" s="1">
        <v>143011.79999999999</v>
      </c>
      <c r="F39" s="1"/>
      <c r="G39" s="1">
        <f t="shared" si="13"/>
        <v>143368.29999999999</v>
      </c>
      <c r="H39" s="1">
        <v>356.5</v>
      </c>
      <c r="I39" s="1">
        <v>143011.79999999999</v>
      </c>
      <c r="J39" s="1"/>
      <c r="K39" s="1">
        <f t="shared" si="12"/>
        <v>148445.20000000001</v>
      </c>
      <c r="L39" s="1">
        <v>0</v>
      </c>
      <c r="M39" s="1">
        <v>148445.20000000001</v>
      </c>
      <c r="N39" s="1"/>
      <c r="O39" s="1">
        <f t="shared" si="14"/>
        <v>148219.20000000001</v>
      </c>
      <c r="P39" s="1"/>
      <c r="Q39" s="1">
        <v>148219.20000000001</v>
      </c>
      <c r="R39" s="1"/>
      <c r="S39" s="1">
        <f t="shared" si="15"/>
        <v>148106.20000000001</v>
      </c>
      <c r="T39" s="1"/>
      <c r="U39" s="1">
        <v>148106.20000000001</v>
      </c>
      <c r="V39" s="1"/>
    </row>
    <row r="40" spans="1:22" ht="47.25" x14ac:dyDescent="0.25">
      <c r="A40" s="8" t="s">
        <v>52</v>
      </c>
      <c r="B40" s="9" t="s">
        <v>53</v>
      </c>
      <c r="C40" s="1">
        <f t="shared" si="10"/>
        <v>104637.3</v>
      </c>
      <c r="D40" s="1">
        <v>6433.9</v>
      </c>
      <c r="E40" s="1">
        <v>98203.400000000009</v>
      </c>
      <c r="F40" s="1"/>
      <c r="G40" s="1">
        <f t="shared" si="13"/>
        <v>104621.6</v>
      </c>
      <c r="H40" s="1">
        <v>6433.9</v>
      </c>
      <c r="I40" s="1">
        <v>98187.700000000012</v>
      </c>
      <c r="J40" s="1"/>
      <c r="K40" s="1">
        <f t="shared" si="12"/>
        <v>123998.59999999999</v>
      </c>
      <c r="L40" s="1">
        <v>7027.2</v>
      </c>
      <c r="M40" s="1">
        <v>116971.4</v>
      </c>
      <c r="N40" s="1"/>
      <c r="O40" s="1">
        <f t="shared" si="14"/>
        <v>104606.79999999999</v>
      </c>
      <c r="P40" s="1">
        <v>7635.4</v>
      </c>
      <c r="Q40" s="1">
        <v>96971.4</v>
      </c>
      <c r="R40" s="1"/>
      <c r="S40" s="1">
        <f t="shared" si="15"/>
        <v>105269.79999999999</v>
      </c>
      <c r="T40" s="1">
        <v>8298.4</v>
      </c>
      <c r="U40" s="1">
        <v>96971.4</v>
      </c>
      <c r="V40" s="1"/>
    </row>
    <row r="41" spans="1:22" ht="31.5" x14ac:dyDescent="0.25">
      <c r="A41" s="8" t="s">
        <v>54</v>
      </c>
      <c r="B41" s="9" t="s">
        <v>55</v>
      </c>
      <c r="C41" s="1">
        <f t="shared" si="10"/>
        <v>7623104.5</v>
      </c>
      <c r="D41" s="1">
        <v>1243207.6000000001</v>
      </c>
      <c r="E41" s="1">
        <v>6229717.5</v>
      </c>
      <c r="F41" s="1">
        <v>150179.4</v>
      </c>
      <c r="G41" s="1">
        <f t="shared" si="13"/>
        <v>7282343.5</v>
      </c>
      <c r="H41" s="1">
        <v>1240524.7000000002</v>
      </c>
      <c r="I41" s="1">
        <v>5913093.5999999996</v>
      </c>
      <c r="J41" s="1">
        <v>128725.2</v>
      </c>
      <c r="K41" s="1">
        <f t="shared" si="12"/>
        <v>7554836.0999999996</v>
      </c>
      <c r="L41" s="1">
        <v>1583499.5</v>
      </c>
      <c r="M41" s="1">
        <v>5971336.5999999996</v>
      </c>
      <c r="N41" s="1"/>
      <c r="O41" s="1">
        <f t="shared" si="14"/>
        <v>5402204.7999999998</v>
      </c>
      <c r="P41" s="1">
        <v>1144883.3</v>
      </c>
      <c r="Q41" s="1">
        <v>4257321.5</v>
      </c>
      <c r="R41" s="1"/>
      <c r="S41" s="1">
        <f t="shared" si="15"/>
        <v>4958295.5</v>
      </c>
      <c r="T41" s="1">
        <v>67257.599999999991</v>
      </c>
      <c r="U41" s="1">
        <v>4891037.9000000004</v>
      </c>
      <c r="V41" s="1"/>
    </row>
    <row r="42" spans="1:22" ht="31.5" x14ac:dyDescent="0.25">
      <c r="A42" s="8" t="s">
        <v>56</v>
      </c>
      <c r="B42" s="9" t="s">
        <v>0</v>
      </c>
      <c r="C42" s="1">
        <f t="shared" si="10"/>
        <v>7346087.2999999998</v>
      </c>
      <c r="D42" s="1">
        <v>54924.7</v>
      </c>
      <c r="E42" s="1">
        <v>7291162.5999999996</v>
      </c>
      <c r="F42" s="1"/>
      <c r="G42" s="1">
        <f t="shared" si="13"/>
        <v>6855451.2000000002</v>
      </c>
      <c r="H42" s="1">
        <v>54924.7</v>
      </c>
      <c r="I42" s="1">
        <v>6800526.5</v>
      </c>
      <c r="J42" s="1"/>
      <c r="K42" s="1">
        <f t="shared" si="12"/>
        <v>11585123.300000001</v>
      </c>
      <c r="L42" s="1">
        <v>0</v>
      </c>
      <c r="M42" s="1">
        <v>11585123.300000001</v>
      </c>
      <c r="N42" s="1"/>
      <c r="O42" s="1">
        <f t="shared" si="14"/>
        <v>14217648.800000001</v>
      </c>
      <c r="P42" s="1"/>
      <c r="Q42" s="1">
        <f>10201748.5+4015900.3</f>
        <v>14217648.800000001</v>
      </c>
      <c r="R42" s="1"/>
      <c r="S42" s="1">
        <f t="shared" si="15"/>
        <v>19181237.899999999</v>
      </c>
      <c r="T42" s="1"/>
      <c r="U42" s="1">
        <f>9548049.8+9633188.1</f>
        <v>19181237.899999999</v>
      </c>
      <c r="V42" s="1"/>
    </row>
    <row r="43" spans="1:22" ht="31.5" x14ac:dyDescent="0.25">
      <c r="A43" s="8" t="s">
        <v>57</v>
      </c>
      <c r="B43" s="9" t="s">
        <v>58</v>
      </c>
      <c r="C43" s="1">
        <f t="shared" si="10"/>
        <v>28582678.199999999</v>
      </c>
      <c r="D43" s="1">
        <v>2511702.4</v>
      </c>
      <c r="E43" s="1">
        <v>26070975.800000001</v>
      </c>
      <c r="F43" s="1"/>
      <c r="G43" s="1">
        <f t="shared" si="13"/>
        <v>28296839.699999999</v>
      </c>
      <c r="H43" s="1">
        <v>2482795.7000000002</v>
      </c>
      <c r="I43" s="1">
        <v>25814044</v>
      </c>
      <c r="J43" s="1"/>
      <c r="K43" s="1">
        <f t="shared" si="12"/>
        <v>26375455.400000002</v>
      </c>
      <c r="L43" s="1">
        <v>1421712.8</v>
      </c>
      <c r="M43" s="1">
        <v>24953742.600000001</v>
      </c>
      <c r="N43" s="1"/>
      <c r="O43" s="1">
        <f t="shared" si="14"/>
        <v>26348465.800000001</v>
      </c>
      <c r="P43" s="1">
        <v>1359450.9</v>
      </c>
      <c r="Q43" s="1">
        <v>24989014.900000002</v>
      </c>
      <c r="R43" s="1"/>
      <c r="S43" s="1">
        <f t="shared" si="15"/>
        <v>27256219.600000001</v>
      </c>
      <c r="T43" s="1">
        <v>1545655.7</v>
      </c>
      <c r="U43" s="1">
        <v>25710563.900000002</v>
      </c>
      <c r="V43" s="1"/>
    </row>
    <row r="44" spans="1:22" ht="31.5" x14ac:dyDescent="0.25">
      <c r="A44" s="8" t="s">
        <v>59</v>
      </c>
      <c r="B44" s="9" t="s">
        <v>60</v>
      </c>
      <c r="C44" s="1">
        <f t="shared" si="10"/>
        <v>26417147.600000005</v>
      </c>
      <c r="D44" s="1">
        <v>6512159.4000000004</v>
      </c>
      <c r="E44" s="1">
        <v>19900047.400000002</v>
      </c>
      <c r="F44" s="1">
        <v>4940.8</v>
      </c>
      <c r="G44" s="1">
        <f t="shared" si="13"/>
        <v>26234462.699999999</v>
      </c>
      <c r="H44" s="1">
        <v>6357985.2999999998</v>
      </c>
      <c r="I44" s="1">
        <v>19871536.599999998</v>
      </c>
      <c r="J44" s="1">
        <v>4940.8</v>
      </c>
      <c r="K44" s="1">
        <f t="shared" si="12"/>
        <v>25748907</v>
      </c>
      <c r="L44" s="1">
        <v>4210784.8</v>
      </c>
      <c r="M44" s="1">
        <v>21538024.399999999</v>
      </c>
      <c r="N44" s="1">
        <v>97.8</v>
      </c>
      <c r="O44" s="1">
        <f t="shared" si="14"/>
        <v>23900340.900000002</v>
      </c>
      <c r="P44" s="1">
        <v>3172952.2</v>
      </c>
      <c r="Q44" s="1">
        <v>20727388.700000003</v>
      </c>
      <c r="R44" s="1"/>
      <c r="S44" s="1">
        <f t="shared" si="15"/>
        <v>21175570.800000001</v>
      </c>
      <c r="T44" s="1">
        <v>2756490.3</v>
      </c>
      <c r="U44" s="1">
        <v>18419080.5</v>
      </c>
      <c r="V44" s="1"/>
    </row>
    <row r="45" spans="1:22" ht="31.5" x14ac:dyDescent="0.25">
      <c r="A45" s="8" t="s">
        <v>61</v>
      </c>
      <c r="B45" s="9" t="s">
        <v>62</v>
      </c>
      <c r="C45" s="1">
        <f t="shared" si="10"/>
        <v>78650.7</v>
      </c>
      <c r="D45" s="1">
        <v>0</v>
      </c>
      <c r="E45" s="1">
        <v>78650.7</v>
      </c>
      <c r="F45" s="1"/>
      <c r="G45" s="1">
        <f t="shared" si="13"/>
        <v>78353.899999999994</v>
      </c>
      <c r="H45" s="1">
        <v>0</v>
      </c>
      <c r="I45" s="1">
        <v>78353.899999999994</v>
      </c>
      <c r="J45" s="1"/>
      <c r="K45" s="1">
        <f t="shared" si="12"/>
        <v>88027.199999999997</v>
      </c>
      <c r="L45" s="1">
        <v>0</v>
      </c>
      <c r="M45" s="1">
        <v>88027.199999999997</v>
      </c>
      <c r="N45" s="1"/>
      <c r="O45" s="1">
        <f t="shared" si="14"/>
        <v>85165.200000000012</v>
      </c>
      <c r="P45" s="1"/>
      <c r="Q45" s="1">
        <v>85165.200000000012</v>
      </c>
      <c r="R45" s="1"/>
      <c r="S45" s="1">
        <f t="shared" si="15"/>
        <v>85336.1</v>
      </c>
      <c r="T45" s="1"/>
      <c r="U45" s="1">
        <v>85336.1</v>
      </c>
      <c r="V45" s="1"/>
    </row>
    <row r="46" spans="1:22" ht="47.25" x14ac:dyDescent="0.25">
      <c r="A46" s="8" t="s">
        <v>104</v>
      </c>
      <c r="B46" s="9" t="s">
        <v>105</v>
      </c>
      <c r="C46" s="1">
        <f t="shared" si="10"/>
        <v>30416.2</v>
      </c>
      <c r="D46" s="1">
        <v>0</v>
      </c>
      <c r="E46" s="1">
        <v>30416.2</v>
      </c>
      <c r="F46" s="1"/>
      <c r="G46" s="1">
        <f t="shared" si="13"/>
        <v>30341.3</v>
      </c>
      <c r="H46" s="1">
        <v>0</v>
      </c>
      <c r="I46" s="1">
        <v>30341.3</v>
      </c>
      <c r="J46" s="1"/>
      <c r="K46" s="1">
        <f t="shared" si="12"/>
        <v>33257</v>
      </c>
      <c r="L46" s="1">
        <v>0</v>
      </c>
      <c r="M46" s="1">
        <v>33257</v>
      </c>
      <c r="N46" s="1"/>
      <c r="O46" s="1">
        <f t="shared" si="14"/>
        <v>33257</v>
      </c>
      <c r="P46" s="1"/>
      <c r="Q46" s="1">
        <v>33257</v>
      </c>
      <c r="R46" s="1"/>
      <c r="S46" s="1">
        <f t="shared" si="15"/>
        <v>33257</v>
      </c>
      <c r="T46" s="1"/>
      <c r="U46" s="1">
        <v>33257</v>
      </c>
      <c r="V46" s="1"/>
    </row>
    <row r="47" spans="1:22" ht="63" x14ac:dyDescent="0.25">
      <c r="A47" s="8" t="s">
        <v>63</v>
      </c>
      <c r="B47" s="9" t="s">
        <v>64</v>
      </c>
      <c r="C47" s="1">
        <f t="shared" si="10"/>
        <v>605153.80000000005</v>
      </c>
      <c r="D47" s="1">
        <v>1402.5</v>
      </c>
      <c r="E47" s="1">
        <v>603751.30000000005</v>
      </c>
      <c r="F47" s="1"/>
      <c r="G47" s="1">
        <f t="shared" si="13"/>
        <v>604389</v>
      </c>
      <c r="H47" s="1">
        <v>1384.9</v>
      </c>
      <c r="I47" s="1">
        <v>603004.1</v>
      </c>
      <c r="J47" s="1"/>
      <c r="K47" s="1">
        <f t="shared" si="12"/>
        <v>616387.1</v>
      </c>
      <c r="L47" s="1">
        <v>2014.5</v>
      </c>
      <c r="M47" s="1">
        <v>614372.6</v>
      </c>
      <c r="N47" s="1"/>
      <c r="O47" s="1">
        <f t="shared" si="14"/>
        <v>142161</v>
      </c>
      <c r="P47" s="1"/>
      <c r="Q47" s="1">
        <v>142161</v>
      </c>
      <c r="R47" s="1"/>
      <c r="S47" s="1">
        <f t="shared" si="15"/>
        <v>142161</v>
      </c>
      <c r="T47" s="1"/>
      <c r="U47" s="1">
        <v>142161</v>
      </c>
      <c r="V47" s="1"/>
    </row>
    <row r="48" spans="1:22" ht="47.25" x14ac:dyDescent="0.25">
      <c r="A48" s="8" t="s">
        <v>65</v>
      </c>
      <c r="B48" s="9" t="s">
        <v>66</v>
      </c>
      <c r="C48" s="1">
        <f t="shared" si="10"/>
        <v>11470</v>
      </c>
      <c r="D48" s="1">
        <v>0</v>
      </c>
      <c r="E48" s="1">
        <v>11470</v>
      </c>
      <c r="F48" s="1"/>
      <c r="G48" s="1">
        <f t="shared" si="13"/>
        <v>11469.7</v>
      </c>
      <c r="H48" s="1">
        <v>0</v>
      </c>
      <c r="I48" s="1">
        <v>11469.7</v>
      </c>
      <c r="J48" s="1"/>
      <c r="K48" s="1">
        <f t="shared" si="12"/>
        <v>11864</v>
      </c>
      <c r="L48" s="1">
        <v>0</v>
      </c>
      <c r="M48" s="1">
        <v>11864</v>
      </c>
      <c r="N48" s="1"/>
      <c r="O48" s="1">
        <f t="shared" si="14"/>
        <v>10364</v>
      </c>
      <c r="P48" s="1"/>
      <c r="Q48" s="1">
        <v>10364</v>
      </c>
      <c r="R48" s="1"/>
      <c r="S48" s="1">
        <f t="shared" si="15"/>
        <v>10364</v>
      </c>
      <c r="T48" s="1"/>
      <c r="U48" s="1">
        <v>10364</v>
      </c>
      <c r="V48" s="1"/>
    </row>
    <row r="49" spans="1:22" ht="31.5" x14ac:dyDescent="0.25">
      <c r="A49" s="8" t="s">
        <v>67</v>
      </c>
      <c r="B49" s="9" t="s">
        <v>68</v>
      </c>
      <c r="C49" s="1">
        <f t="shared" si="10"/>
        <v>269807</v>
      </c>
      <c r="D49" s="1">
        <v>0</v>
      </c>
      <c r="E49" s="1">
        <v>269807</v>
      </c>
      <c r="F49" s="1"/>
      <c r="G49" s="1">
        <f t="shared" si="13"/>
        <v>266955.59999999998</v>
      </c>
      <c r="H49" s="1">
        <v>0</v>
      </c>
      <c r="I49" s="1">
        <v>266955.59999999998</v>
      </c>
      <c r="J49" s="1"/>
      <c r="K49" s="1">
        <f t="shared" si="12"/>
        <v>345950.8</v>
      </c>
      <c r="L49" s="1">
        <v>36462.800000000003</v>
      </c>
      <c r="M49" s="1">
        <v>309488</v>
      </c>
      <c r="N49" s="1"/>
      <c r="O49" s="1">
        <f t="shared" si="14"/>
        <v>245109.9</v>
      </c>
      <c r="P49" s="1">
        <v>5033.8</v>
      </c>
      <c r="Q49" s="1">
        <v>240076.1</v>
      </c>
      <c r="R49" s="1"/>
      <c r="S49" s="1">
        <f t="shared" si="15"/>
        <v>235239.7</v>
      </c>
      <c r="T49" s="1"/>
      <c r="U49" s="1">
        <v>235239.7</v>
      </c>
      <c r="V49" s="1"/>
    </row>
    <row r="50" spans="1:22" ht="31.5" x14ac:dyDescent="0.25">
      <c r="A50" s="8" t="s">
        <v>69</v>
      </c>
      <c r="B50" s="9" t="s">
        <v>70</v>
      </c>
      <c r="C50" s="1">
        <f t="shared" si="10"/>
        <v>21803.200000000001</v>
      </c>
      <c r="D50" s="1">
        <v>590.1</v>
      </c>
      <c r="E50" s="1">
        <v>21213.100000000002</v>
      </c>
      <c r="F50" s="1"/>
      <c r="G50" s="1">
        <f t="shared" si="13"/>
        <v>21397</v>
      </c>
      <c r="H50" s="1">
        <v>590.1</v>
      </c>
      <c r="I50" s="1">
        <v>20806.900000000001</v>
      </c>
      <c r="J50" s="1"/>
      <c r="K50" s="1">
        <f t="shared" si="12"/>
        <v>37093.5</v>
      </c>
      <c r="L50" s="1">
        <v>0</v>
      </c>
      <c r="M50" s="1">
        <v>37093.5</v>
      </c>
      <c r="N50" s="1"/>
      <c r="O50" s="1">
        <f t="shared" si="14"/>
        <v>25268.400000000001</v>
      </c>
      <c r="P50" s="1"/>
      <c r="Q50" s="1">
        <v>25268.400000000001</v>
      </c>
      <c r="R50" s="1"/>
      <c r="S50" s="1">
        <f t="shared" si="15"/>
        <v>25268.400000000001</v>
      </c>
      <c r="T50" s="1"/>
      <c r="U50" s="1">
        <v>25268.400000000001</v>
      </c>
      <c r="V50" s="1"/>
    </row>
    <row r="51" spans="1:22" ht="31.5" x14ac:dyDescent="0.25">
      <c r="A51" s="8" t="s">
        <v>71</v>
      </c>
      <c r="B51" s="9" t="s">
        <v>72</v>
      </c>
      <c r="C51" s="1">
        <f t="shared" si="10"/>
        <v>616555.80000000005</v>
      </c>
      <c r="D51" s="1">
        <v>0</v>
      </c>
      <c r="E51" s="1">
        <v>616555.80000000005</v>
      </c>
      <c r="F51" s="1"/>
      <c r="G51" s="1">
        <f t="shared" si="13"/>
        <v>616555.80000000005</v>
      </c>
      <c r="H51" s="1">
        <v>0</v>
      </c>
      <c r="I51" s="1">
        <v>616555.80000000005</v>
      </c>
      <c r="J51" s="1"/>
      <c r="K51" s="1">
        <f t="shared" si="12"/>
        <v>636250.9</v>
      </c>
      <c r="L51" s="1">
        <v>0</v>
      </c>
      <c r="M51" s="1">
        <v>636250.9</v>
      </c>
      <c r="N51" s="1"/>
      <c r="O51" s="1">
        <f t="shared" si="14"/>
        <v>609314.9</v>
      </c>
      <c r="P51" s="1"/>
      <c r="Q51" s="1">
        <v>609314.9</v>
      </c>
      <c r="R51" s="1"/>
      <c r="S51" s="1">
        <f t="shared" si="15"/>
        <v>609314.9</v>
      </c>
      <c r="T51" s="1"/>
      <c r="U51" s="1">
        <v>609314.9</v>
      </c>
      <c r="V51" s="1"/>
    </row>
    <row r="52" spans="1:22" ht="31.5" x14ac:dyDescent="0.25">
      <c r="A52" s="8" t="s">
        <v>73</v>
      </c>
      <c r="B52" s="9" t="s">
        <v>74</v>
      </c>
      <c r="C52" s="1">
        <f t="shared" si="10"/>
        <v>48157.5</v>
      </c>
      <c r="D52" s="1">
        <v>0</v>
      </c>
      <c r="E52" s="1">
        <v>48157.5</v>
      </c>
      <c r="F52" s="1"/>
      <c r="G52" s="1">
        <f t="shared" si="13"/>
        <v>48157.5</v>
      </c>
      <c r="H52" s="1">
        <v>0</v>
      </c>
      <c r="I52" s="1">
        <v>48157.5</v>
      </c>
      <c r="J52" s="1"/>
      <c r="K52" s="1">
        <f t="shared" si="12"/>
        <v>51382.5</v>
      </c>
      <c r="L52" s="1">
        <v>0</v>
      </c>
      <c r="M52" s="1">
        <v>51382.5</v>
      </c>
      <c r="N52" s="1"/>
      <c r="O52" s="1">
        <f t="shared" si="14"/>
        <v>51382.5</v>
      </c>
      <c r="P52" s="1"/>
      <c r="Q52" s="1">
        <v>51382.5</v>
      </c>
      <c r="R52" s="1"/>
      <c r="S52" s="1">
        <f t="shared" si="15"/>
        <v>51382.5</v>
      </c>
      <c r="T52" s="1"/>
      <c r="U52" s="1">
        <v>51382.5</v>
      </c>
      <c r="V52" s="1"/>
    </row>
    <row r="53" spans="1:22" ht="31.5" x14ac:dyDescent="0.25">
      <c r="A53" s="8" t="s">
        <v>75</v>
      </c>
      <c r="B53" s="9" t="s">
        <v>76</v>
      </c>
      <c r="C53" s="1">
        <f t="shared" si="10"/>
        <v>18352.599999999999</v>
      </c>
      <c r="D53" s="1">
        <v>626.29999999999995</v>
      </c>
      <c r="E53" s="1">
        <v>17726.3</v>
      </c>
      <c r="F53" s="1"/>
      <c r="G53" s="1">
        <f>H53+I53+J53</f>
        <v>18189.7</v>
      </c>
      <c r="H53" s="1">
        <v>626.29999999999995</v>
      </c>
      <c r="I53" s="1">
        <v>17563.400000000001</v>
      </c>
      <c r="J53" s="1"/>
      <c r="K53" s="1">
        <f t="shared" si="12"/>
        <v>20893.900000000001</v>
      </c>
      <c r="L53" s="1">
        <v>0</v>
      </c>
      <c r="M53" s="1">
        <v>20893.900000000001</v>
      </c>
      <c r="N53" s="1"/>
      <c r="O53" s="1">
        <f t="shared" si="14"/>
        <v>21965.5</v>
      </c>
      <c r="P53" s="1"/>
      <c r="Q53" s="1">
        <v>21965.5</v>
      </c>
      <c r="R53" s="1"/>
      <c r="S53" s="1">
        <f t="shared" si="15"/>
        <v>21965.5</v>
      </c>
      <c r="T53" s="1"/>
      <c r="U53" s="1">
        <v>21965.5</v>
      </c>
      <c r="V53" s="1"/>
    </row>
  </sheetData>
  <mergeCells count="11">
    <mergeCell ref="A10:B10"/>
    <mergeCell ref="A2:V2"/>
    <mergeCell ref="A5:A7"/>
    <mergeCell ref="B5:B7"/>
    <mergeCell ref="C5:J5"/>
    <mergeCell ref="K5:N6"/>
    <mergeCell ref="O5:R6"/>
    <mergeCell ref="S5:V6"/>
    <mergeCell ref="C6:F6"/>
    <mergeCell ref="G6:J6"/>
    <mergeCell ref="A9:B9"/>
  </mergeCells>
  <pageMargins left="0.55118110236220474" right="0.55118110236220474" top="0.78740157480314965" bottom="0.78740157480314965" header="0.51181102362204722" footer="0.51181102362204722"/>
  <pageSetup paperSize="9" scale="3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2022-2025 +УУР</vt:lpstr>
      <vt:lpstr>'2022-2025 +УУР'!Заголовки_для_печати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Костливцева Наталья Максимовна</cp:lastModifiedBy>
  <cp:lastPrinted>2023-05-02T14:10:33Z</cp:lastPrinted>
  <dcterms:created xsi:type="dcterms:W3CDTF">2017-05-15T12:14:23Z</dcterms:created>
  <dcterms:modified xsi:type="dcterms:W3CDTF">2023-05-03T10:30:05Z</dcterms:modified>
</cp:coreProperties>
</file>