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50" i="1"/>
  <c r="F50" i="1"/>
  <c r="D50" i="1"/>
  <c r="C50" i="1"/>
  <c r="F48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J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8" i="1" s="1"/>
  <c r="F9" i="1"/>
  <c r="D9" i="1"/>
  <c r="E9" i="1" s="1"/>
  <c r="C9" i="1"/>
  <c r="H9" i="1" l="1"/>
  <c r="H22" i="1"/>
  <c r="H45" i="1"/>
  <c r="D48" i="1"/>
  <c r="I48" i="1" s="1"/>
  <c r="I9" i="1"/>
  <c r="I22" i="1"/>
  <c r="J9" i="1"/>
</calcChain>
</file>

<file path=xl/sharedStrings.xml><?xml version="1.0" encoding="utf-8"?>
<sst xmlns="http://schemas.openxmlformats.org/spreadsheetml/2006/main" count="101" uniqueCount="97">
  <si>
    <t>от 27.03.2023 №02-08/206</t>
  </si>
  <si>
    <t>Информация об исполнении консолидированного бюджета Ленинградской области на 01.03.2023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</si>
  <si>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</si>
  <si>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</si>
  <si>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</si>
  <si>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</si>
  <si>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01.03.2022.</t>
  </si>
  <si>
    <t>на 01.03.2023.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</si>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</sst>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1" fillId="0" borderId="0"/>
  </cellStyleXfs>
  <cellXfs count="6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0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left" vertical="top" wrapTex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19" zoomScale="70" zoomScaleNormal="70" workbookViewId="0">
      <selection activeCell="B40" sqref="B40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20.140625" style="4" customWidth="1"/>
    <col min="4" max="4" width="20.42578125" style="4" customWidth="1"/>
    <col min="5" max="5" width="13.7109375" style="4" customWidth="1"/>
    <col min="6" max="6" width="21.140625" style="4" customWidth="1"/>
    <col min="7" max="7" width="19.7109375" style="4" customWidth="1"/>
    <col min="8" max="8" width="15.42578125" style="1" customWidth="1"/>
    <col min="9" max="9" width="16.140625" style="1" customWidth="1"/>
    <col min="10" max="10" width="13.7109375" style="1" customWidth="1"/>
    <col min="11" max="16384" width="9.140625" style="1"/>
  </cols>
  <sheetData>
    <row r="1" spans="1:10" x14ac:dyDescent="0.2">
      <c r="C1" s="2"/>
      <c r="D1" s="3"/>
      <c r="F1" s="2"/>
      <c r="G1" s="5" t="s">
        <v>0</v>
      </c>
      <c r="H1" s="5"/>
      <c r="I1" s="5"/>
      <c r="J1" s="5"/>
    </row>
    <row r="2" spans="1:10" ht="15.7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B4" s="9"/>
      <c r="C4" s="10"/>
      <c r="D4" s="11"/>
      <c r="E4" s="11"/>
      <c r="F4" s="10"/>
      <c r="G4" s="10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6" t="s">
        <v>7</v>
      </c>
      <c r="G5" s="17"/>
      <c r="H5" s="18"/>
      <c r="I5" s="15" t="s">
        <v>8</v>
      </c>
      <c r="J5" s="19" t="s">
        <v>9</v>
      </c>
    </row>
    <row r="6" spans="1:10" ht="12.75" customHeight="1" x14ac:dyDescent="0.2">
      <c r="A6" s="20"/>
      <c r="B6" s="20"/>
      <c r="C6" s="15" t="s">
        <v>10</v>
      </c>
      <c r="D6" s="15" t="s">
        <v>11</v>
      </c>
      <c r="E6" s="21" t="s">
        <v>12</v>
      </c>
      <c r="F6" s="15" t="s">
        <v>10</v>
      </c>
      <c r="G6" s="15" t="s">
        <v>11</v>
      </c>
      <c r="H6" s="21" t="s">
        <v>12</v>
      </c>
      <c r="I6" s="20"/>
      <c r="J6" s="22"/>
    </row>
    <row r="7" spans="1:10" ht="15.75" customHeight="1" x14ac:dyDescent="0.2">
      <c r="A7" s="23"/>
      <c r="B7" s="23"/>
      <c r="C7" s="23"/>
      <c r="D7" s="23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7" t="s">
        <v>13</v>
      </c>
      <c r="F8" s="26">
        <v>6</v>
      </c>
      <c r="G8" s="26">
        <v>7</v>
      </c>
      <c r="H8" s="27" t="s">
        <v>14</v>
      </c>
      <c r="I8" s="26" t="s">
        <v>15</v>
      </c>
      <c r="J8" s="28" t="s">
        <v>16</v>
      </c>
    </row>
    <row r="9" spans="1:10" x14ac:dyDescent="0.2">
      <c r="A9" s="29"/>
      <c r="B9" s="30" t="s">
        <v>17</v>
      </c>
      <c r="C9" s="31">
        <f>C10+C19</f>
        <v>199082933.90000001</v>
      </c>
      <c r="D9" s="31">
        <f>D10+D19</f>
        <v>22710401.399999999</v>
      </c>
      <c r="E9" s="32">
        <f t="shared" ref="E9:E20" si="0">D9/C9*100</f>
        <v>11.407507893874774</v>
      </c>
      <c r="F9" s="31">
        <f>F10+F19</f>
        <v>215921052.90000001</v>
      </c>
      <c r="G9" s="31">
        <f>G10+G19</f>
        <v>11702211.199999999</v>
      </c>
      <c r="H9" s="32">
        <f t="shared" ref="H9:H20" si="1">G9/F9*100</f>
        <v>5.4196712376257592</v>
      </c>
      <c r="I9" s="32">
        <f>G9-D9</f>
        <v>-11008190.199999999</v>
      </c>
      <c r="J9" s="32">
        <f>G9/D9*100</f>
        <v>51.5279804785837</v>
      </c>
    </row>
    <row r="10" spans="1:10" x14ac:dyDescent="0.2">
      <c r="A10" s="29"/>
      <c r="B10" s="33" t="s">
        <v>18</v>
      </c>
      <c r="C10" s="34">
        <v>181699216.80000001</v>
      </c>
      <c r="D10" s="34">
        <v>19931265.399999999</v>
      </c>
      <c r="E10" s="35">
        <f t="shared" si="0"/>
        <v>10.9693733143268</v>
      </c>
      <c r="F10" s="34">
        <v>198240483.09999999</v>
      </c>
      <c r="G10" s="34">
        <v>7103658.0999999996</v>
      </c>
      <c r="H10" s="35">
        <f t="shared" si="1"/>
        <v>3.583353908806127</v>
      </c>
      <c r="I10" s="36">
        <f t="shared" ref="I10:I20" si="2">G10-D10</f>
        <v>-12827607.299999999</v>
      </c>
      <c r="J10" s="36">
        <f t="shared" ref="J10:J20" si="3">G10/D10*100</f>
        <v>35.64077823177248</v>
      </c>
    </row>
    <row r="11" spans="1:10" x14ac:dyDescent="0.2">
      <c r="A11" s="29"/>
      <c r="B11" s="33" t="s">
        <v>19</v>
      </c>
      <c r="C11" s="34">
        <v>174303457.90000001</v>
      </c>
      <c r="D11" s="34">
        <v>18554491.699999999</v>
      </c>
      <c r="E11" s="35">
        <f t="shared" si="0"/>
        <v>10.644936092228839</v>
      </c>
      <c r="F11" s="34">
        <v>190334834.40000001</v>
      </c>
      <c r="G11" s="34">
        <v>6600388.5</v>
      </c>
      <c r="H11" s="35">
        <f t="shared" si="1"/>
        <v>3.4677774674334652</v>
      </c>
      <c r="I11" s="36">
        <f t="shared" si="2"/>
        <v>-11954103.199999999</v>
      </c>
      <c r="J11" s="36">
        <f t="shared" si="3"/>
        <v>35.572995513533797</v>
      </c>
    </row>
    <row r="12" spans="1:10" x14ac:dyDescent="0.2">
      <c r="A12" s="29"/>
      <c r="B12" s="33" t="s">
        <v>20</v>
      </c>
      <c r="C12" s="34">
        <v>65315000</v>
      </c>
      <c r="D12" s="34">
        <v>5712423.7000000002</v>
      </c>
      <c r="E12" s="35">
        <f t="shared" si="0"/>
        <v>8.7459598867029023</v>
      </c>
      <c r="F12" s="34">
        <v>69068456.799999997</v>
      </c>
      <c r="G12" s="34">
        <v>1465762.3</v>
      </c>
      <c r="H12" s="35">
        <f t="shared" si="1"/>
        <v>2.1221877075440898</v>
      </c>
      <c r="I12" s="36">
        <f t="shared" si="2"/>
        <v>-4246661.4000000004</v>
      </c>
      <c r="J12" s="36">
        <f t="shared" si="3"/>
        <v>25.659201364912761</v>
      </c>
    </row>
    <row r="13" spans="1:10" x14ac:dyDescent="0.2">
      <c r="A13" s="29"/>
      <c r="B13" s="37" t="s">
        <v>21</v>
      </c>
      <c r="C13" s="34">
        <v>55123458.299999997</v>
      </c>
      <c r="D13" s="34">
        <v>7748937.7000000002</v>
      </c>
      <c r="E13" s="35">
        <f t="shared" si="0"/>
        <v>14.057422990095672</v>
      </c>
      <c r="F13" s="34">
        <v>61252303.899999999</v>
      </c>
      <c r="G13" s="34">
        <v>2392304.1</v>
      </c>
      <c r="H13" s="35">
        <f t="shared" si="1"/>
        <v>3.905655702201269</v>
      </c>
      <c r="I13" s="36">
        <f t="shared" si="2"/>
        <v>-5356633.5999999996</v>
      </c>
      <c r="J13" s="36">
        <f t="shared" si="3"/>
        <v>30.872671746993142</v>
      </c>
    </row>
    <row r="14" spans="1:10" x14ac:dyDescent="0.2">
      <c r="A14" s="29"/>
      <c r="B14" s="37" t="s">
        <v>22</v>
      </c>
      <c r="C14" s="34">
        <v>7860790.5999999996</v>
      </c>
      <c r="D14" s="34">
        <v>741814.6</v>
      </c>
      <c r="E14" s="35">
        <f t="shared" si="0"/>
        <v>9.4368955712927907</v>
      </c>
      <c r="F14" s="34">
        <v>10725859.6</v>
      </c>
      <c r="G14" s="34">
        <v>13486.2</v>
      </c>
      <c r="H14" s="35">
        <f t="shared" si="1"/>
        <v>0.12573537695757273</v>
      </c>
      <c r="I14" s="36">
        <f t="shared" si="2"/>
        <v>-728328.4</v>
      </c>
      <c r="J14" s="36">
        <f t="shared" si="3"/>
        <v>1.8180014251539403</v>
      </c>
    </row>
    <row r="15" spans="1:10" ht="15" customHeight="1" x14ac:dyDescent="0.2">
      <c r="A15" s="29"/>
      <c r="B15" s="38" t="s">
        <v>23</v>
      </c>
      <c r="C15" s="34">
        <v>32474508.100000001</v>
      </c>
      <c r="D15" s="34">
        <v>2717690</v>
      </c>
      <c r="E15" s="35">
        <f t="shared" si="0"/>
        <v>8.3686871919085366</v>
      </c>
      <c r="F15" s="34">
        <v>34615616.100000001</v>
      </c>
      <c r="G15" s="34">
        <v>505874.6</v>
      </c>
      <c r="H15" s="35">
        <f>G15/F15*100</f>
        <v>1.4614057382038044</v>
      </c>
      <c r="I15" s="36">
        <f t="shared" si="2"/>
        <v>-2211815.4</v>
      </c>
      <c r="J15" s="36">
        <f t="shared" si="3"/>
        <v>18.614139213817616</v>
      </c>
    </row>
    <row r="16" spans="1:10" ht="15" customHeight="1" x14ac:dyDescent="0.2">
      <c r="A16" s="29"/>
      <c r="B16" s="38" t="s">
        <v>24</v>
      </c>
      <c r="C16" s="34">
        <v>4658696.8</v>
      </c>
      <c r="D16" s="34">
        <v>537474.4</v>
      </c>
      <c r="E16" s="35">
        <f t="shared" si="0"/>
        <v>11.537011809826303</v>
      </c>
      <c r="F16" s="34">
        <v>4869113.9000000004</v>
      </c>
      <c r="G16" s="34">
        <v>14442.4</v>
      </c>
      <c r="H16" s="35">
        <f>G16/F16*100</f>
        <v>0.29661249041637738</v>
      </c>
      <c r="I16" s="36">
        <f t="shared" si="2"/>
        <v>-523032</v>
      </c>
      <c r="J16" s="36">
        <f t="shared" si="3"/>
        <v>2.687086119822637</v>
      </c>
    </row>
    <row r="17" spans="1:10" x14ac:dyDescent="0.2">
      <c r="A17" s="29"/>
      <c r="B17" s="38" t="s">
        <v>25</v>
      </c>
      <c r="C17" s="39">
        <v>12425475.699999999</v>
      </c>
      <c r="D17" s="39">
        <v>1460059.7</v>
      </c>
      <c r="E17" s="35">
        <f t="shared" si="0"/>
        <v>11.750533623433025</v>
      </c>
      <c r="F17" s="39">
        <v>13443709.300000001</v>
      </c>
      <c r="G17" s="39">
        <v>2047190</v>
      </c>
      <c r="H17" s="35">
        <f>G17/F17*100</f>
        <v>15.227865720065815</v>
      </c>
      <c r="I17" s="36">
        <f t="shared" si="2"/>
        <v>587130.30000000005</v>
      </c>
      <c r="J17" s="36">
        <f t="shared" si="3"/>
        <v>140.21275979331531</v>
      </c>
    </row>
    <row r="18" spans="1:10" ht="15" customHeight="1" x14ac:dyDescent="0.2">
      <c r="A18" s="29"/>
      <c r="B18" s="38" t="s">
        <v>26</v>
      </c>
      <c r="C18" s="39">
        <v>7395758.9000000004</v>
      </c>
      <c r="D18" s="39">
        <v>1376773.7</v>
      </c>
      <c r="E18" s="35">
        <f t="shared" si="0"/>
        <v>18.61571907110168</v>
      </c>
      <c r="F18" s="39">
        <v>7905648.7000000002</v>
      </c>
      <c r="G18" s="39">
        <v>503269.5</v>
      </c>
      <c r="H18" s="35">
        <f>G18/F18*100</f>
        <v>6.3659481858838474</v>
      </c>
      <c r="I18" s="36">
        <f t="shared" si="2"/>
        <v>-873504.2</v>
      </c>
      <c r="J18" s="36">
        <f t="shared" si="3"/>
        <v>36.554264509846462</v>
      </c>
    </row>
    <row r="19" spans="1:10" x14ac:dyDescent="0.2">
      <c r="A19" s="29"/>
      <c r="B19" s="40" t="s">
        <v>27</v>
      </c>
      <c r="C19" s="39">
        <v>17383717.100000001</v>
      </c>
      <c r="D19" s="39">
        <v>2779136</v>
      </c>
      <c r="E19" s="35">
        <f t="shared" si="0"/>
        <v>15.987006599411352</v>
      </c>
      <c r="F19" s="39">
        <v>17680569.800000001</v>
      </c>
      <c r="G19" s="39">
        <v>4598553.0999999996</v>
      </c>
      <c r="H19" s="35">
        <f t="shared" si="1"/>
        <v>26.009077490251471</v>
      </c>
      <c r="I19" s="36">
        <f t="shared" si="2"/>
        <v>1819417.0999999996</v>
      </c>
      <c r="J19" s="36">
        <f t="shared" si="3"/>
        <v>165.46700485330692</v>
      </c>
    </row>
    <row r="20" spans="1:10" x14ac:dyDescent="0.2">
      <c r="A20" s="29"/>
      <c r="B20" s="40" t="s">
        <v>28</v>
      </c>
      <c r="C20" s="39">
        <v>15753610.800000001</v>
      </c>
      <c r="D20" s="39">
        <v>2651141.6</v>
      </c>
      <c r="E20" s="35">
        <f t="shared" si="0"/>
        <v>16.828786959748935</v>
      </c>
      <c r="F20" s="39">
        <v>17111956.5</v>
      </c>
      <c r="G20" s="39">
        <v>2786743.1</v>
      </c>
      <c r="H20" s="35">
        <f t="shared" si="1"/>
        <v>16.28535638224653</v>
      </c>
      <c r="I20" s="36">
        <f t="shared" si="2"/>
        <v>135601.5</v>
      </c>
      <c r="J20" s="36">
        <f t="shared" si="3"/>
        <v>105.11483430383348</v>
      </c>
    </row>
    <row r="21" spans="1:10" x14ac:dyDescent="0.2">
      <c r="A21" s="29"/>
      <c r="B21" s="41"/>
      <c r="C21" s="42"/>
      <c r="D21" s="42"/>
      <c r="E21" s="35"/>
      <c r="F21" s="42"/>
      <c r="G21" s="42"/>
      <c r="H21" s="35"/>
      <c r="I21" s="36"/>
      <c r="J21" s="36"/>
    </row>
    <row r="22" spans="1:10" x14ac:dyDescent="0.2">
      <c r="A22" s="29"/>
      <c r="B22" s="43" t="s">
        <v>29</v>
      </c>
      <c r="C22" s="44">
        <f>C23+C28+C29+C32+C37+C38+C39+C40+C41+C42+C43+C44+C46+C47</f>
        <v>219685507.35209998</v>
      </c>
      <c r="D22" s="44">
        <f>D23+D28+D29+D32+D37+D38+D39+D40+D41+D42+D43+D44+D46+D47</f>
        <v>28469276.862790003</v>
      </c>
      <c r="E22" s="32">
        <f>D22/C22*100</f>
        <v>12.959105589592216</v>
      </c>
      <c r="F22" s="44">
        <f>F23+F28+F29+F32+F37+F38+F39+F40+F41+F42+F43+F44+F46+F47</f>
        <v>240287419</v>
      </c>
      <c r="G22" s="44">
        <f>G23+G28+G29+G32+G37+G38+G39+G40+G41+G42+G43+G44+G46+G47</f>
        <v>33783720.599999994</v>
      </c>
      <c r="H22" s="32">
        <f>G22/F22*100</f>
        <v>14.059712631063714</v>
      </c>
      <c r="I22" s="32">
        <f t="shared" ref="I22:I48" si="4">G22-D22</f>
        <v>5314443.7372099906</v>
      </c>
      <c r="J22" s="32">
        <f t="shared" ref="J22:J47" si="5">G22/D22*100</f>
        <v>118.66729444103335</v>
      </c>
    </row>
    <row r="23" spans="1:10" x14ac:dyDescent="0.2">
      <c r="A23" s="45" t="s">
        <v>30</v>
      </c>
      <c r="B23" s="30" t="s">
        <v>31</v>
      </c>
      <c r="C23" s="44">
        <v>19153299.952520002</v>
      </c>
      <c r="D23" s="44">
        <v>1628786.3649500001</v>
      </c>
      <c r="E23" s="32">
        <f t="shared" ref="E23:E47" si="6">D23/C23*100</f>
        <v>8.5039464164800513</v>
      </c>
      <c r="F23" s="44">
        <v>26137122.699999999</v>
      </c>
      <c r="G23" s="44">
        <v>1928399</v>
      </c>
      <c r="H23" s="32">
        <f t="shared" ref="H23:H47" si="7">G23/F23*100</f>
        <v>7.3780079855538192</v>
      </c>
      <c r="I23" s="32">
        <f t="shared" si="4"/>
        <v>299612.63504999992</v>
      </c>
      <c r="J23" s="32">
        <f t="shared" si="5"/>
        <v>118.39483934157302</v>
      </c>
    </row>
    <row r="24" spans="1:10" x14ac:dyDescent="0.2">
      <c r="A24" s="46" t="s">
        <v>32</v>
      </c>
      <c r="B24" s="33" t="s">
        <v>33</v>
      </c>
      <c r="C24" s="47">
        <v>9584476.8000000007</v>
      </c>
      <c r="D24" s="47">
        <v>810994.5</v>
      </c>
      <c r="E24" s="35">
        <f t="shared" si="6"/>
        <v>8.4615416879093495</v>
      </c>
      <c r="F24" s="47">
        <v>11372836.699999999</v>
      </c>
      <c r="G24" s="47">
        <v>1022097.8</v>
      </c>
      <c r="H24" s="35">
        <f t="shared" si="7"/>
        <v>8.987184349529965</v>
      </c>
      <c r="I24" s="35">
        <f t="shared" si="4"/>
        <v>211103.30000000005</v>
      </c>
      <c r="J24" s="35">
        <f t="shared" si="5"/>
        <v>126.03017653017376</v>
      </c>
    </row>
    <row r="25" spans="1:10" x14ac:dyDescent="0.2">
      <c r="A25" s="46" t="s">
        <v>34</v>
      </c>
      <c r="B25" s="33" t="s">
        <v>35</v>
      </c>
      <c r="C25" s="47">
        <v>438058.2</v>
      </c>
      <c r="D25" s="47">
        <v>43722</v>
      </c>
      <c r="E25" s="35">
        <f t="shared" si="6"/>
        <v>9.9808655562206106</v>
      </c>
      <c r="F25" s="47">
        <v>515346</v>
      </c>
      <c r="G25" s="47">
        <v>73021.3</v>
      </c>
      <c r="H25" s="35">
        <f t="shared" si="7"/>
        <v>14.169373585901512</v>
      </c>
      <c r="I25" s="35">
        <f t="shared" si="4"/>
        <v>29299.300000000003</v>
      </c>
      <c r="J25" s="35">
        <f t="shared" si="5"/>
        <v>167.01271671012304</v>
      </c>
    </row>
    <row r="26" spans="1:10" ht="20.25" customHeight="1" x14ac:dyDescent="0.2">
      <c r="A26" s="46" t="s">
        <v>36</v>
      </c>
      <c r="B26" s="33" t="s">
        <v>37</v>
      </c>
      <c r="C26" s="47">
        <v>658804.69999999995</v>
      </c>
      <c r="D26" s="47">
        <v>60481.9</v>
      </c>
      <c r="E26" s="35">
        <f t="shared" si="6"/>
        <v>9.1805507762770979</v>
      </c>
      <c r="F26" s="47">
        <v>771970.5</v>
      </c>
      <c r="G26" s="47">
        <v>73921.3</v>
      </c>
      <c r="H26" s="35">
        <f t="shared" si="7"/>
        <v>9.5756638368953215</v>
      </c>
      <c r="I26" s="35">
        <f t="shared" si="4"/>
        <v>13439.400000000001</v>
      </c>
      <c r="J26" s="35">
        <f t="shared" si="5"/>
        <v>122.22053209307246</v>
      </c>
    </row>
    <row r="27" spans="1:10" ht="15.75" customHeight="1" x14ac:dyDescent="0.2">
      <c r="A27" s="46" t="s">
        <v>38</v>
      </c>
      <c r="B27" s="33" t="s">
        <v>39</v>
      </c>
      <c r="C27" s="47">
        <v>108072.3</v>
      </c>
      <c r="D27" s="47">
        <v>11169.9</v>
      </c>
      <c r="E27" s="35">
        <f t="shared" si="6"/>
        <v>10.335580902784525</v>
      </c>
      <c r="F27" s="47">
        <v>120989.4</v>
      </c>
      <c r="G27" s="47">
        <v>11757.3</v>
      </c>
      <c r="H27" s="35">
        <f t="shared" si="7"/>
        <v>9.7176281558549746</v>
      </c>
      <c r="I27" s="35">
        <f t="shared" si="4"/>
        <v>587.39999999999964</v>
      </c>
      <c r="J27" s="35">
        <f t="shared" si="5"/>
        <v>105.25877581715145</v>
      </c>
    </row>
    <row r="28" spans="1:10" ht="18" customHeight="1" x14ac:dyDescent="0.2">
      <c r="A28" s="45" t="s">
        <v>40</v>
      </c>
      <c r="B28" s="30" t="s">
        <v>41</v>
      </c>
      <c r="C28" s="44">
        <v>77400.899999999994</v>
      </c>
      <c r="D28" s="44">
        <v>6705.9156199999998</v>
      </c>
      <c r="E28" s="32">
        <f t="shared" si="6"/>
        <v>8.663872926542199</v>
      </c>
      <c r="F28" s="44">
        <v>90717.8</v>
      </c>
      <c r="G28" s="44">
        <v>11111.5</v>
      </c>
      <c r="H28" s="32">
        <f t="shared" si="7"/>
        <v>12.248423131954258</v>
      </c>
      <c r="I28" s="48">
        <f t="shared" si="4"/>
        <v>4405.5843800000002</v>
      </c>
      <c r="J28" s="48">
        <f t="shared" si="5"/>
        <v>165.69698501514995</v>
      </c>
    </row>
    <row r="29" spans="1:10" ht="15.75" customHeight="1" x14ac:dyDescent="0.2">
      <c r="A29" s="45" t="s">
        <v>42</v>
      </c>
      <c r="B29" s="30" t="s">
        <v>43</v>
      </c>
      <c r="C29" s="44">
        <v>3015138.5251100003</v>
      </c>
      <c r="D29" s="44">
        <v>256252.75155000002</v>
      </c>
      <c r="E29" s="32">
        <f t="shared" si="6"/>
        <v>8.4988715913359645</v>
      </c>
      <c r="F29" s="44">
        <v>3604041.6</v>
      </c>
      <c r="G29" s="44">
        <v>439385.2</v>
      </c>
      <c r="H29" s="32">
        <f t="shared" si="7"/>
        <v>12.191457501489438</v>
      </c>
      <c r="I29" s="48">
        <f t="shared" si="4"/>
        <v>183132.44845</v>
      </c>
      <c r="J29" s="48">
        <f t="shared" si="5"/>
        <v>171.4655539666536</v>
      </c>
    </row>
    <row r="30" spans="1:10" ht="18" customHeight="1" x14ac:dyDescent="0.2">
      <c r="A30" s="46" t="s">
        <v>44</v>
      </c>
      <c r="B30" s="33" t="s">
        <v>45</v>
      </c>
      <c r="C30" s="47">
        <v>656266.80000000005</v>
      </c>
      <c r="D30" s="47">
        <v>57838.2</v>
      </c>
      <c r="E30" s="35">
        <f t="shared" si="6"/>
        <v>8.8132143817118269</v>
      </c>
      <c r="F30" s="47">
        <v>652777.80000000005</v>
      </c>
      <c r="G30" s="47">
        <v>59238.7</v>
      </c>
      <c r="H30" s="35">
        <f t="shared" si="7"/>
        <v>9.0748643719195101</v>
      </c>
      <c r="I30" s="35">
        <f t="shared" si="4"/>
        <v>1400.5</v>
      </c>
      <c r="J30" s="35">
        <f t="shared" si="5"/>
        <v>102.42141007154441</v>
      </c>
    </row>
    <row r="31" spans="1:10" ht="18" customHeight="1" x14ac:dyDescent="0.2">
      <c r="A31" s="46" t="s">
        <v>46</v>
      </c>
      <c r="B31" s="33" t="s">
        <v>47</v>
      </c>
      <c r="C31" s="47">
        <v>1848950.3</v>
      </c>
      <c r="D31" s="47">
        <v>166076.29999999999</v>
      </c>
      <c r="E31" s="35">
        <f t="shared" si="6"/>
        <v>8.9821938426360077</v>
      </c>
      <c r="F31" s="47">
        <v>2344780.5</v>
      </c>
      <c r="G31" s="47">
        <v>191358</v>
      </c>
      <c r="H31" s="35">
        <f t="shared" si="7"/>
        <v>8.16101976283068</v>
      </c>
      <c r="I31" s="35">
        <f t="shared" si="4"/>
        <v>25281.700000000012</v>
      </c>
      <c r="J31" s="35">
        <f t="shared" si="5"/>
        <v>115.22294270765907</v>
      </c>
    </row>
    <row r="32" spans="1:10" ht="17.25" customHeight="1" x14ac:dyDescent="0.2">
      <c r="A32" s="45" t="s">
        <v>48</v>
      </c>
      <c r="B32" s="30" t="s">
        <v>49</v>
      </c>
      <c r="C32" s="44">
        <v>35589984.791540004</v>
      </c>
      <c r="D32" s="44">
        <v>3273672.0617300002</v>
      </c>
      <c r="E32" s="32">
        <f t="shared" si="6"/>
        <v>9.1982957590590928</v>
      </c>
      <c r="F32" s="44">
        <v>42799263.600000001</v>
      </c>
      <c r="G32" s="44">
        <v>5580777.2999999998</v>
      </c>
      <c r="H32" s="32">
        <f t="shared" si="7"/>
        <v>13.039423650270468</v>
      </c>
      <c r="I32" s="48">
        <f t="shared" si="4"/>
        <v>2307105.2382699996</v>
      </c>
      <c r="J32" s="48">
        <f t="shared" si="5"/>
        <v>170.47453730141774</v>
      </c>
    </row>
    <row r="33" spans="1:10" ht="17.25" customHeight="1" x14ac:dyDescent="0.2">
      <c r="A33" s="46" t="s">
        <v>50</v>
      </c>
      <c r="B33" s="33" t="s">
        <v>51</v>
      </c>
      <c r="C33" s="47">
        <v>4849964.8</v>
      </c>
      <c r="D33" s="47">
        <v>436772</v>
      </c>
      <c r="E33" s="35">
        <f t="shared" si="6"/>
        <v>9.0056736081878377</v>
      </c>
      <c r="F33" s="47">
        <v>5674257.7000000002</v>
      </c>
      <c r="G33" s="47">
        <v>444409.59999999998</v>
      </c>
      <c r="H33" s="35">
        <f t="shared" si="7"/>
        <v>7.8320306108057087</v>
      </c>
      <c r="I33" s="36">
        <f t="shared" si="4"/>
        <v>7637.5999999999767</v>
      </c>
      <c r="J33" s="36">
        <f t="shared" si="5"/>
        <v>101.74864689128424</v>
      </c>
    </row>
    <row r="34" spans="1:10" ht="17.25" customHeight="1" x14ac:dyDescent="0.2">
      <c r="A34" s="46" t="s">
        <v>52</v>
      </c>
      <c r="B34" s="33" t="s">
        <v>53</v>
      </c>
      <c r="C34" s="47">
        <v>1762872.9</v>
      </c>
      <c r="D34" s="47">
        <v>96861.9</v>
      </c>
      <c r="E34" s="35">
        <f t="shared" si="6"/>
        <v>5.4945481321994345</v>
      </c>
      <c r="F34" s="47">
        <v>1736011.5</v>
      </c>
      <c r="G34" s="47">
        <v>108106.1</v>
      </c>
      <c r="H34" s="35">
        <f t="shared" si="7"/>
        <v>6.2272686557663937</v>
      </c>
      <c r="I34" s="36">
        <f t="shared" si="4"/>
        <v>11244.200000000012</v>
      </c>
      <c r="J34" s="36">
        <f t="shared" si="5"/>
        <v>111.60848589589922</v>
      </c>
    </row>
    <row r="35" spans="1:10" x14ac:dyDescent="0.2">
      <c r="A35" s="46" t="s">
        <v>54</v>
      </c>
      <c r="B35" s="33" t="s">
        <v>55</v>
      </c>
      <c r="C35" s="47">
        <v>21431182.600000001</v>
      </c>
      <c r="D35" s="47">
        <v>2190587.7000000002</v>
      </c>
      <c r="E35" s="35">
        <f t="shared" si="6"/>
        <v>10.22149706288257</v>
      </c>
      <c r="F35" s="47">
        <v>27333979</v>
      </c>
      <c r="G35" s="47">
        <v>2678853.5</v>
      </c>
      <c r="H35" s="35">
        <f t="shared" si="7"/>
        <v>9.800452030785566</v>
      </c>
      <c r="I35" s="36">
        <f t="shared" si="4"/>
        <v>488265.79999999981</v>
      </c>
      <c r="J35" s="36">
        <f t="shared" si="5"/>
        <v>122.28926054866463</v>
      </c>
    </row>
    <row r="36" spans="1:10" ht="15" customHeight="1" x14ac:dyDescent="0.2">
      <c r="A36" s="46" t="s">
        <v>56</v>
      </c>
      <c r="B36" s="33" t="s">
        <v>57</v>
      </c>
      <c r="C36" s="47">
        <v>1647385.5</v>
      </c>
      <c r="D36" s="47">
        <v>77220.2</v>
      </c>
      <c r="E36" s="35">
        <f t="shared" si="6"/>
        <v>4.6874395822957045</v>
      </c>
      <c r="F36" s="47">
        <v>1806678.6</v>
      </c>
      <c r="G36" s="47">
        <v>107760.7</v>
      </c>
      <c r="H36" s="35">
        <f t="shared" si="7"/>
        <v>5.9645749941356474</v>
      </c>
      <c r="I36" s="36">
        <f t="shared" si="4"/>
        <v>30540.5</v>
      </c>
      <c r="J36" s="35">
        <f t="shared" si="5"/>
        <v>139.54988461568348</v>
      </c>
    </row>
    <row r="37" spans="1:10" x14ac:dyDescent="0.2">
      <c r="A37" s="45" t="s">
        <v>58</v>
      </c>
      <c r="B37" s="30" t="s">
        <v>59</v>
      </c>
      <c r="C37" s="44">
        <v>29343064.239860002</v>
      </c>
      <c r="D37" s="44">
        <v>2622664.54061</v>
      </c>
      <c r="E37" s="32">
        <f t="shared" si="6"/>
        <v>8.9379368125001015</v>
      </c>
      <c r="F37" s="44">
        <v>24645083.300000001</v>
      </c>
      <c r="G37" s="44">
        <v>2989066.3</v>
      </c>
      <c r="H37" s="32">
        <f t="shared" si="7"/>
        <v>12.128448760406501</v>
      </c>
      <c r="I37" s="32">
        <f t="shared" si="4"/>
        <v>366401.75938999979</v>
      </c>
      <c r="J37" s="32">
        <f t="shared" si="5"/>
        <v>113.97059188152134</v>
      </c>
    </row>
    <row r="38" spans="1:10" x14ac:dyDescent="0.2">
      <c r="A38" s="45" t="s">
        <v>60</v>
      </c>
      <c r="B38" s="30" t="s">
        <v>61</v>
      </c>
      <c r="C38" s="44">
        <v>529998.84494999994</v>
      </c>
      <c r="D38" s="44">
        <v>42633.47251</v>
      </c>
      <c r="E38" s="32">
        <f t="shared" si="6"/>
        <v>8.0440689477393175</v>
      </c>
      <c r="F38" s="44">
        <v>774606.2</v>
      </c>
      <c r="G38" s="44">
        <v>43955.9</v>
      </c>
      <c r="H38" s="32">
        <f t="shared" si="7"/>
        <v>5.6746124675996663</v>
      </c>
      <c r="I38" s="32">
        <f t="shared" si="4"/>
        <v>1322.4274900000019</v>
      </c>
      <c r="J38" s="32">
        <f t="shared" si="5"/>
        <v>103.10185263395991</v>
      </c>
    </row>
    <row r="39" spans="1:10" x14ac:dyDescent="0.2">
      <c r="A39" s="45" t="s">
        <v>62</v>
      </c>
      <c r="B39" s="30" t="s">
        <v>63</v>
      </c>
      <c r="C39" s="44">
        <v>58183462.65174</v>
      </c>
      <c r="D39" s="44">
        <v>8400661.2965600006</v>
      </c>
      <c r="E39" s="32">
        <f t="shared" si="6"/>
        <v>14.438228516653565</v>
      </c>
      <c r="F39" s="44">
        <v>64836842.299999997</v>
      </c>
      <c r="G39" s="44">
        <v>9119414.3000000007</v>
      </c>
      <c r="H39" s="32">
        <f>G39/F39*100</f>
        <v>14.065173405275477</v>
      </c>
      <c r="I39" s="32">
        <f t="shared" si="4"/>
        <v>718753.00344000012</v>
      </c>
      <c r="J39" s="32">
        <f t="shared" si="5"/>
        <v>108.55590980360468</v>
      </c>
    </row>
    <row r="40" spans="1:10" x14ac:dyDescent="0.2">
      <c r="A40" s="45" t="s">
        <v>64</v>
      </c>
      <c r="B40" s="30" t="s">
        <v>65</v>
      </c>
      <c r="C40" s="49">
        <v>9403409.2533799987</v>
      </c>
      <c r="D40" s="44">
        <v>994255.30422000005</v>
      </c>
      <c r="E40" s="32">
        <f t="shared" si="6"/>
        <v>10.573349276089637</v>
      </c>
      <c r="F40" s="49">
        <v>8387055.7999999998</v>
      </c>
      <c r="G40" s="44">
        <v>1173149.2</v>
      </c>
      <c r="H40" s="32">
        <f>G40/F40*100</f>
        <v>13.987616488732554</v>
      </c>
      <c r="I40" s="48">
        <f t="shared" si="4"/>
        <v>178893.8957799999</v>
      </c>
      <c r="J40" s="48">
        <f t="shared" si="5"/>
        <v>117.99275246716871</v>
      </c>
    </row>
    <row r="41" spans="1:10" x14ac:dyDescent="0.2">
      <c r="A41" s="45" t="s">
        <v>66</v>
      </c>
      <c r="B41" s="30" t="s">
        <v>67</v>
      </c>
      <c r="C41" s="44">
        <v>19740790.789930001</v>
      </c>
      <c r="D41" s="44">
        <v>4144154.1995600001</v>
      </c>
      <c r="E41" s="32">
        <f t="shared" si="6"/>
        <v>20.992847974833815</v>
      </c>
      <c r="F41" s="44">
        <v>19960197</v>
      </c>
      <c r="G41" s="44">
        <v>4518962.5</v>
      </c>
      <c r="H41" s="32">
        <f>G41/F41*100</f>
        <v>22.639869235759548</v>
      </c>
      <c r="I41" s="48">
        <f t="shared" si="4"/>
        <v>374808.3004399999</v>
      </c>
      <c r="J41" s="48">
        <f t="shared" si="5"/>
        <v>109.04426530460172</v>
      </c>
    </row>
    <row r="42" spans="1:10" x14ac:dyDescent="0.2">
      <c r="A42" s="45" t="s">
        <v>68</v>
      </c>
      <c r="B42" s="30" t="s">
        <v>69</v>
      </c>
      <c r="C42" s="44">
        <v>36290333.184769996</v>
      </c>
      <c r="D42" s="44">
        <v>6391720.0961099993</v>
      </c>
      <c r="E42" s="32">
        <f t="shared" si="6"/>
        <v>17.612734673905997</v>
      </c>
      <c r="F42" s="44">
        <v>41677067.100000001</v>
      </c>
      <c r="G42" s="44">
        <v>7260661.2999999998</v>
      </c>
      <c r="H42" s="32">
        <f>G42/F42*100</f>
        <v>17.421238597665141</v>
      </c>
      <c r="I42" s="48">
        <f t="shared" si="4"/>
        <v>868941.20389000047</v>
      </c>
      <c r="J42" s="48">
        <f t="shared" si="5"/>
        <v>113.59479437184426</v>
      </c>
    </row>
    <row r="43" spans="1:10" x14ac:dyDescent="0.2">
      <c r="A43" s="45" t="s">
        <v>70</v>
      </c>
      <c r="B43" s="30" t="s">
        <v>71</v>
      </c>
      <c r="C43" s="44">
        <v>5831727.3576099994</v>
      </c>
      <c r="D43" s="44">
        <v>535149.0148</v>
      </c>
      <c r="E43" s="32">
        <f t="shared" si="6"/>
        <v>9.1765094968246022</v>
      </c>
      <c r="F43" s="44">
        <v>5224623.5</v>
      </c>
      <c r="G43" s="44">
        <v>544834.9</v>
      </c>
      <c r="H43" s="32">
        <f t="shared" si="7"/>
        <v>10.428213631087486</v>
      </c>
      <c r="I43" s="48">
        <f t="shared" si="4"/>
        <v>9685.8852000000188</v>
      </c>
      <c r="J43" s="48">
        <f t="shared" si="5"/>
        <v>101.80994170448392</v>
      </c>
    </row>
    <row r="44" spans="1:10" ht="15" customHeight="1" x14ac:dyDescent="0.2">
      <c r="A44" s="45" t="s">
        <v>72</v>
      </c>
      <c r="B44" s="30" t="s">
        <v>73</v>
      </c>
      <c r="C44" s="44">
        <v>544466.20155</v>
      </c>
      <c r="D44" s="44">
        <v>172344.87868999998</v>
      </c>
      <c r="E44" s="32">
        <f t="shared" si="6"/>
        <v>31.653916845410109</v>
      </c>
      <c r="F44" s="44">
        <v>607505.19999999995</v>
      </c>
      <c r="G44" s="44">
        <v>173876.9</v>
      </c>
      <c r="H44" s="32">
        <f t="shared" si="7"/>
        <v>28.621466943822043</v>
      </c>
      <c r="I44" s="48">
        <f t="shared" si="4"/>
        <v>1532.021310000011</v>
      </c>
      <c r="J44" s="48">
        <f t="shared" si="5"/>
        <v>100.88892766738702</v>
      </c>
    </row>
    <row r="45" spans="1:10" x14ac:dyDescent="0.2">
      <c r="A45" s="45"/>
      <c r="B45" s="30" t="s">
        <v>74</v>
      </c>
      <c r="C45" s="32">
        <f>C39+C40+C41+C42+C43+C44</f>
        <v>129994189.43898</v>
      </c>
      <c r="D45" s="32">
        <f>D39+D40+D41+D42+D43+D44</f>
        <v>20638284.78994</v>
      </c>
      <c r="E45" s="32">
        <f t="shared" si="6"/>
        <v>15.876313302163192</v>
      </c>
      <c r="F45" s="32">
        <f>F39+F40+F41+F42+F43+F44</f>
        <v>140693290.89999998</v>
      </c>
      <c r="G45" s="32">
        <f>G39+G40+G41+G42+G43+G44</f>
        <v>22790899.099999998</v>
      </c>
      <c r="H45" s="32">
        <f t="shared" si="7"/>
        <v>16.19899495861462</v>
      </c>
      <c r="I45" s="48">
        <f t="shared" si="4"/>
        <v>2152614.3100599982</v>
      </c>
      <c r="J45" s="48">
        <f t="shared" si="5"/>
        <v>110.43019966033842</v>
      </c>
    </row>
    <row r="46" spans="1:10" x14ac:dyDescent="0.2">
      <c r="A46" s="50" t="s">
        <v>75</v>
      </c>
      <c r="B46" s="51" t="s">
        <v>76</v>
      </c>
      <c r="C46" s="44">
        <v>150929.57381</v>
      </c>
      <c r="D46" s="44">
        <v>276.96588000000003</v>
      </c>
      <c r="E46" s="32">
        <f t="shared" si="6"/>
        <v>0.18350669985238463</v>
      </c>
      <c r="F46" s="44">
        <v>786368.4</v>
      </c>
      <c r="G46" s="44">
        <v>126.3</v>
      </c>
      <c r="H46" s="32">
        <f t="shared" si="7"/>
        <v>1.606117438086271E-2</v>
      </c>
      <c r="I46" s="32">
        <f t="shared" si="4"/>
        <v>-150.66588000000002</v>
      </c>
      <c r="J46" s="32">
        <f t="shared" si="5"/>
        <v>45.601284894731428</v>
      </c>
    </row>
    <row r="47" spans="1:10" x14ac:dyDescent="0.2">
      <c r="A47" s="45" t="s">
        <v>77</v>
      </c>
      <c r="B47" s="30" t="s">
        <v>78</v>
      </c>
      <c r="C47" s="44">
        <v>1831501.0853299999</v>
      </c>
      <c r="D47" s="44">
        <v>0</v>
      </c>
      <c r="E47" s="32">
        <f t="shared" si="6"/>
        <v>0</v>
      </c>
      <c r="F47" s="44">
        <v>756924.5</v>
      </c>
      <c r="G47" s="44">
        <v>0</v>
      </c>
      <c r="H47" s="32">
        <f t="shared" si="7"/>
        <v>0</v>
      </c>
      <c r="I47" s="48">
        <f t="shared" si="4"/>
        <v>0</v>
      </c>
      <c r="J47" s="32" t="e">
        <f t="shared" si="5"/>
        <v>#DIV/0!</v>
      </c>
    </row>
    <row r="48" spans="1:10" s="9" customFormat="1" x14ac:dyDescent="0.2">
      <c r="A48" s="45"/>
      <c r="B48" s="30" t="s">
        <v>79</v>
      </c>
      <c r="C48" s="44">
        <f>-C50</f>
        <v>-9489058.1999999993</v>
      </c>
      <c r="D48" s="44">
        <f>D9-D22</f>
        <v>-5758875.4627900049</v>
      </c>
      <c r="E48" s="32"/>
      <c r="F48" s="44">
        <f>-F50</f>
        <v>-18134740.800000001</v>
      </c>
      <c r="G48" s="44">
        <f>G9-G22</f>
        <v>-22081509.399999995</v>
      </c>
      <c r="H48" s="32"/>
      <c r="I48" s="48">
        <f t="shared" si="4"/>
        <v>-16322633.93720999</v>
      </c>
      <c r="J48" s="48"/>
    </row>
    <row r="49" spans="1:10" x14ac:dyDescent="0.2">
      <c r="A49" s="45"/>
      <c r="B49" s="30"/>
      <c r="C49" s="32"/>
      <c r="D49" s="32"/>
      <c r="E49" s="32"/>
      <c r="F49" s="52"/>
      <c r="G49" s="52"/>
      <c r="H49" s="32"/>
      <c r="I49" s="48"/>
      <c r="J49" s="32"/>
    </row>
    <row r="50" spans="1:10" x14ac:dyDescent="0.2">
      <c r="A50" s="46"/>
      <c r="B50" s="30" t="s">
        <v>80</v>
      </c>
      <c r="C50" s="32">
        <f>SUM(C51:C62)</f>
        <v>9489058.1999999993</v>
      </c>
      <c r="D50" s="32">
        <f>SUM(D51:D62)</f>
        <v>5758875.5</v>
      </c>
      <c r="E50" s="32"/>
      <c r="F50" s="32">
        <f>SUM(F51:F62)</f>
        <v>18134740.800000001</v>
      </c>
      <c r="G50" s="32">
        <f>SUM(G51:G62)</f>
        <v>22081509.399999999</v>
      </c>
      <c r="H50" s="32"/>
      <c r="I50" s="48">
        <f t="shared" ref="I50:I66" si="8">G50-D50</f>
        <v>16322633.899999999</v>
      </c>
      <c r="J50" s="32"/>
    </row>
    <row r="51" spans="1:10" x14ac:dyDescent="0.2">
      <c r="A51" s="46"/>
      <c r="B51" s="53" t="s">
        <v>81</v>
      </c>
      <c r="C51" s="36">
        <v>2500000</v>
      </c>
      <c r="D51" s="36">
        <v>0</v>
      </c>
      <c r="E51" s="35"/>
      <c r="F51" s="54">
        <v>4000000</v>
      </c>
      <c r="G51" s="54">
        <v>0</v>
      </c>
      <c r="H51" s="35"/>
      <c r="I51" s="36">
        <f t="shared" si="8"/>
        <v>0</v>
      </c>
      <c r="J51" s="32"/>
    </row>
    <row r="52" spans="1:10" x14ac:dyDescent="0.2">
      <c r="A52" s="46"/>
      <c r="B52" s="53" t="s">
        <v>82</v>
      </c>
      <c r="C52" s="36">
        <v>1733339</v>
      </c>
      <c r="D52" s="36">
        <v>0</v>
      </c>
      <c r="E52" s="35"/>
      <c r="F52" s="54">
        <v>3469505</v>
      </c>
      <c r="G52" s="54">
        <v>0</v>
      </c>
      <c r="H52" s="35"/>
      <c r="I52" s="36">
        <f t="shared" si="8"/>
        <v>0</v>
      </c>
      <c r="J52" s="32"/>
    </row>
    <row r="53" spans="1:10" ht="15" customHeight="1" x14ac:dyDescent="0.2">
      <c r="A53" s="46"/>
      <c r="B53" s="53" t="s">
        <v>83</v>
      </c>
      <c r="C53" s="36">
        <v>-116180.9</v>
      </c>
      <c r="D53" s="36">
        <v>0</v>
      </c>
      <c r="E53" s="35"/>
      <c r="F53" s="54">
        <v>4576808.2</v>
      </c>
      <c r="G53" s="54">
        <v>0</v>
      </c>
      <c r="H53" s="35"/>
      <c r="I53" s="36">
        <f t="shared" si="8"/>
        <v>0</v>
      </c>
      <c r="J53" s="32"/>
    </row>
    <row r="54" spans="1:10" ht="18" customHeight="1" x14ac:dyDescent="0.2">
      <c r="A54" s="46"/>
      <c r="B54" s="53" t="s">
        <v>84</v>
      </c>
      <c r="C54" s="36">
        <v>5356680.5</v>
      </c>
      <c r="D54" s="36">
        <v>-4972329.2</v>
      </c>
      <c r="E54" s="35"/>
      <c r="F54" s="54">
        <v>6105732.5</v>
      </c>
      <c r="G54" s="54">
        <v>5461906.2999999998</v>
      </c>
      <c r="H54" s="35"/>
      <c r="I54" s="36">
        <f t="shared" si="8"/>
        <v>10434235.5</v>
      </c>
      <c r="J54" s="32"/>
    </row>
    <row r="55" spans="1:10" ht="16.5" customHeight="1" x14ac:dyDescent="0.2">
      <c r="A55" s="46"/>
      <c r="B55" s="53" t="s">
        <v>85</v>
      </c>
      <c r="C55" s="36">
        <v>0</v>
      </c>
      <c r="D55" s="36">
        <v>900000</v>
      </c>
      <c r="E55" s="35"/>
      <c r="F55" s="54">
        <v>0</v>
      </c>
      <c r="G55" s="54">
        <v>5400000</v>
      </c>
      <c r="H55" s="35"/>
      <c r="I55" s="36">
        <f t="shared" si="8"/>
        <v>4500000</v>
      </c>
      <c r="J55" s="32"/>
    </row>
    <row r="56" spans="1:10" ht="17.25" customHeight="1" x14ac:dyDescent="0.2">
      <c r="A56" s="46"/>
      <c r="B56" s="53" t="s">
        <v>86</v>
      </c>
      <c r="C56" s="36">
        <v>0</v>
      </c>
      <c r="D56" s="36">
        <v>0</v>
      </c>
      <c r="E56" s="35"/>
      <c r="F56" s="54">
        <v>0</v>
      </c>
      <c r="G56" s="54">
        <v>24675</v>
      </c>
      <c r="H56" s="35"/>
      <c r="I56" s="36">
        <f t="shared" si="8"/>
        <v>24675</v>
      </c>
      <c r="J56" s="32"/>
    </row>
    <row r="57" spans="1:10" ht="15.75" customHeight="1" x14ac:dyDescent="0.2">
      <c r="A57" s="46"/>
      <c r="B57" s="53" t="s">
        <v>87</v>
      </c>
      <c r="C57" s="36">
        <v>-24000</v>
      </c>
      <c r="D57" s="36">
        <v>0</v>
      </c>
      <c r="E57" s="35"/>
      <c r="F57" s="54">
        <v>-2000</v>
      </c>
      <c r="G57" s="54">
        <v>0</v>
      </c>
      <c r="H57" s="35"/>
      <c r="I57" s="36">
        <f t="shared" si="8"/>
        <v>0</v>
      </c>
      <c r="J57" s="32"/>
    </row>
    <row r="58" spans="1:10" ht="15.75" customHeight="1" x14ac:dyDescent="0.2">
      <c r="A58" s="46"/>
      <c r="B58" s="53" t="s">
        <v>88</v>
      </c>
      <c r="C58" s="36">
        <v>5219.6000000000004</v>
      </c>
      <c r="D58" s="36">
        <v>0</v>
      </c>
      <c r="E58" s="35"/>
      <c r="F58" s="54">
        <v>-58780.9</v>
      </c>
      <c r="G58" s="54">
        <v>0</v>
      </c>
      <c r="H58" s="35"/>
      <c r="I58" s="36">
        <f t="shared" si="8"/>
        <v>0</v>
      </c>
      <c r="J58" s="32"/>
    </row>
    <row r="59" spans="1:10" ht="15.75" customHeight="1" x14ac:dyDescent="0.2">
      <c r="A59" s="29"/>
      <c r="B59" s="55" t="s">
        <v>89</v>
      </c>
      <c r="C59" s="36">
        <v>34000</v>
      </c>
      <c r="D59" s="36">
        <v>0</v>
      </c>
      <c r="E59" s="35"/>
      <c r="F59" s="54">
        <v>43476</v>
      </c>
      <c r="G59" s="54">
        <v>100</v>
      </c>
      <c r="H59" s="35"/>
      <c r="I59" s="36">
        <f t="shared" si="8"/>
        <v>100</v>
      </c>
      <c r="J59" s="32"/>
    </row>
    <row r="60" spans="1:10" ht="15.75" customHeight="1" x14ac:dyDescent="0.2">
      <c r="A60" s="29"/>
      <c r="B60" s="55" t="s">
        <v>90</v>
      </c>
      <c r="C60" s="36">
        <v>0</v>
      </c>
      <c r="D60" s="36">
        <v>0</v>
      </c>
      <c r="E60" s="35"/>
      <c r="F60" s="54">
        <v>0</v>
      </c>
      <c r="G60" s="54">
        <v>0</v>
      </c>
      <c r="H60" s="35"/>
      <c r="I60" s="36">
        <f t="shared" si="8"/>
        <v>0</v>
      </c>
      <c r="J60" s="32"/>
    </row>
    <row r="61" spans="1:10" ht="17.25" customHeight="1" x14ac:dyDescent="0.2">
      <c r="A61" s="29"/>
      <c r="B61" s="56" t="s">
        <v>91</v>
      </c>
      <c r="C61" s="36">
        <v>0</v>
      </c>
      <c r="D61" s="36">
        <v>4831204.7</v>
      </c>
      <c r="E61" s="35"/>
      <c r="F61" s="54">
        <v>0</v>
      </c>
      <c r="G61" s="54">
        <v>4994828.0999999996</v>
      </c>
      <c r="H61" s="35"/>
      <c r="I61" s="36">
        <f t="shared" si="8"/>
        <v>163623.39999999944</v>
      </c>
      <c r="J61" s="32"/>
    </row>
    <row r="62" spans="1:10" ht="15.75" customHeight="1" x14ac:dyDescent="0.2">
      <c r="A62" s="29"/>
      <c r="B62" s="56" t="s">
        <v>92</v>
      </c>
      <c r="C62" s="36">
        <v>0</v>
      </c>
      <c r="D62" s="36">
        <v>5000000</v>
      </c>
      <c r="E62" s="35"/>
      <c r="F62" s="54">
        <v>0</v>
      </c>
      <c r="G62" s="54">
        <v>6200000</v>
      </c>
      <c r="H62" s="35"/>
      <c r="I62" s="36">
        <f>G62-D62</f>
        <v>1200000</v>
      </c>
      <c r="J62" s="32"/>
    </row>
    <row r="63" spans="1:10" ht="12.75" customHeight="1" x14ac:dyDescent="0.2">
      <c r="A63" s="57"/>
      <c r="B63" s="58"/>
      <c r="C63" s="59"/>
      <c r="D63" s="59"/>
      <c r="E63" s="60"/>
      <c r="F63" s="59"/>
      <c r="G63" s="59"/>
      <c r="H63" s="60"/>
      <c r="I63" s="61"/>
      <c r="J63" s="62"/>
    </row>
    <row r="64" spans="1:10" ht="15.75" customHeight="1" x14ac:dyDescent="0.2">
      <c r="A64" s="29"/>
      <c r="B64" s="63" t="s">
        <v>93</v>
      </c>
      <c r="C64" s="52"/>
      <c r="D64" s="35">
        <v>2910958.5</v>
      </c>
      <c r="E64" s="32"/>
      <c r="F64" s="52"/>
      <c r="G64" s="35">
        <v>6847633.2999999998</v>
      </c>
      <c r="H64" s="32"/>
      <c r="I64" s="36">
        <f t="shared" si="8"/>
        <v>3936674.8</v>
      </c>
      <c r="J64" s="35"/>
    </row>
    <row r="65" spans="1:10" ht="15.75" customHeight="1" x14ac:dyDescent="0.2">
      <c r="A65" s="29"/>
      <c r="B65" s="55" t="s">
        <v>94</v>
      </c>
      <c r="C65" s="52"/>
      <c r="D65" s="35">
        <f>D64/C10*100</f>
        <v>1.6020754251264333</v>
      </c>
      <c r="E65" s="35"/>
      <c r="F65" s="52"/>
      <c r="G65" s="35">
        <f>G64/F10*100</f>
        <v>3.4542053131225443</v>
      </c>
      <c r="H65" s="35"/>
      <c r="I65" s="36"/>
      <c r="J65" s="32"/>
    </row>
    <row r="66" spans="1:10" ht="15.75" customHeight="1" x14ac:dyDescent="0.2">
      <c r="A66" s="29"/>
      <c r="B66" s="55" t="s">
        <v>95</v>
      </c>
      <c r="C66" s="64"/>
      <c r="D66" s="35">
        <v>11748.8</v>
      </c>
      <c r="E66" s="35"/>
      <c r="F66" s="64"/>
      <c r="G66" s="35">
        <v>5000</v>
      </c>
      <c r="H66" s="35"/>
      <c r="I66" s="36">
        <f t="shared" si="8"/>
        <v>-6748.7999999999993</v>
      </c>
      <c r="J66" s="35"/>
    </row>
    <row r="67" spans="1:10" ht="15.75" customHeight="1" x14ac:dyDescent="0.2">
      <c r="A67" s="29"/>
      <c r="B67" s="55" t="s">
        <v>94</v>
      </c>
      <c r="C67" s="64"/>
      <c r="D67" s="65">
        <f>D66/C10*100</f>
        <v>6.4660707992660969E-3</v>
      </c>
      <c r="E67" s="35"/>
      <c r="F67" s="64"/>
      <c r="G67" s="66">
        <f>G66/F10*100</f>
        <v>2.5221891723689006E-3</v>
      </c>
      <c r="H67" s="35"/>
      <c r="I67" s="36"/>
      <c r="J67" s="67"/>
    </row>
    <row r="68" spans="1:10" ht="27.75" customHeight="1" x14ac:dyDescent="0.2">
      <c r="A68" s="68" t="s">
        <v>96</v>
      </c>
      <c r="B68" s="68"/>
      <c r="C68" s="10"/>
      <c r="D68" s="10"/>
      <c r="E68" s="11"/>
      <c r="F68" s="10"/>
      <c r="G68" s="11"/>
      <c r="H68" s="4"/>
      <c r="I68" s="11"/>
      <c r="J68" s="9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D6:D7"/>
    <mergeCell ref="E6:E7"/>
    <mergeCell ref="F6:F7"/>
    <mergeCell ref="G6:G7"/>
    <mergeCell ref="H6:H7"/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2023-04-03T06:10:32Z</dcterms:created>
  <dcterms:modified xsi:type="dcterms:W3CDTF">2023-04-03T06:10:54Z</dcterms:modified>
</cp:coreProperties>
</file>