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2.2023" sheetId="1" r:id="rId1"/>
  </sheets>
  <calcPr calcId="145621"/>
</workbook>
</file>

<file path=xl/calcChain.xml><?xml version="1.0" encoding="utf-8"?>
<calcChain xmlns="http://schemas.openxmlformats.org/spreadsheetml/2006/main">
  <c r="G67" i="1" l="1"/>
  <c r="D67" i="1"/>
  <c r="I66" i="1"/>
  <c r="G65" i="1"/>
  <c r="D65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 s="1"/>
  <c r="D50" i="1"/>
  <c r="C50" i="1"/>
  <c r="G48" i="1"/>
  <c r="C48" i="1"/>
  <c r="I47" i="1"/>
  <c r="H47" i="1"/>
  <c r="E47" i="1"/>
  <c r="J46" i="1"/>
  <c r="I46" i="1"/>
  <c r="H46" i="1"/>
  <c r="E46" i="1"/>
  <c r="J45" i="1"/>
  <c r="I45" i="1"/>
  <c r="G45" i="1"/>
  <c r="H45" i="1" s="1"/>
  <c r="F45" i="1"/>
  <c r="E45" i="1"/>
  <c r="D45" i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G22" i="1"/>
  <c r="H22" i="1" s="1"/>
  <c r="F22" i="1"/>
  <c r="E22" i="1"/>
  <c r="D22" i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G9" i="1"/>
  <c r="H9" i="1" s="1"/>
  <c r="F9" i="1"/>
  <c r="E9" i="1"/>
  <c r="D9" i="1"/>
  <c r="D48" i="1" s="1"/>
  <c r="C9" i="1"/>
  <c r="I48" i="1" l="1"/>
</calcChain>
</file>

<file path=xl/sharedStrings.xml><?xml version="1.0" encoding="utf-8"?>
<sst xmlns="http://schemas.openxmlformats.org/spreadsheetml/2006/main" count="101" uniqueCount="97">
  <si>
    <t>от .02.2022 №02-08/</t>
  </si>
  <si>
    <t>Информация об исполнении консолидированного бюджета Ленинградской области на 01.02.2023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</si>
  <si>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</si>
  <si>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</si>
  <si>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</si>
  <si>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</si>
  <si>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01.02.2022.</t>
  </si>
  <si>
    <t>на 01.02.2023.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</si>
  <si>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</si>
  <si>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</si>
  <si>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</si>
  <si>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</si>
  <si>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</si>
  <si>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</si>
  <si>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</si>
  <si>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</si>
  <si>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</si>
  <si>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</si>
  <si>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</si>
  <si>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</si>
  <si>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</si>
  <si>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</si>
  <si>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совокупный доход</t>
  </si>
  <si>
    <t>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</si>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</sst>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32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5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7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7" fontId="20" fillId="0" borderId="20">
      <alignment horizontal="center"/>
    </xf>
    <xf numFmtId="167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1" fillId="0" borderId="0"/>
  </cellStyleXfs>
  <cellXfs count="68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8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horizontal="left" vertical="top" wrapText="1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3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3" fillId="2" borderId="0" xfId="0" applyFont="1" applyFill="1" applyBorder="1" applyAlignment="1">
      <alignment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2" applyNumberFormat="1" applyFont="1" applyFill="1" applyBorder="1" applyAlignment="1">
      <alignment horizontal="center" vertical="top" wrapText="1" shrinkToFit="1"/>
    </xf>
    <xf numFmtId="0" fontId="16" fillId="2" borderId="0" xfId="0" applyFont="1" applyFill="1" applyAlignment="1">
      <alignment horizontal="left" vertical="top" wrapTex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70" zoomScaleNormal="70" workbookViewId="0">
      <selection activeCell="B51" sqref="B51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19.7109375" style="4" customWidth="1"/>
    <col min="4" max="4" width="19.85546875" style="4" customWidth="1"/>
    <col min="5" max="5" width="13.7109375" style="4" customWidth="1"/>
    <col min="6" max="6" width="20" style="4" customWidth="1"/>
    <col min="7" max="7" width="20.28515625" style="4" customWidth="1"/>
    <col min="8" max="8" width="15.42578125" style="1" customWidth="1"/>
    <col min="9" max="9" width="16.42578125" style="1" customWidth="1"/>
    <col min="10" max="10" width="17.28515625" style="1" customWidth="1"/>
    <col min="11" max="11" width="52.42578125" style="1" customWidth="1"/>
    <col min="12" max="16384" width="9.140625" style="1"/>
  </cols>
  <sheetData>
    <row r="1" spans="1:10" x14ac:dyDescent="0.2">
      <c r="C1" s="2"/>
      <c r="D1" s="3"/>
      <c r="F1" s="2"/>
      <c r="G1" s="5" t="s">
        <v>0</v>
      </c>
      <c r="H1" s="5"/>
      <c r="I1" s="5"/>
      <c r="J1" s="5"/>
    </row>
    <row r="2" spans="1:10" ht="15.75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8"/>
      <c r="B4" s="9"/>
      <c r="C4" s="10"/>
      <c r="D4" s="11"/>
      <c r="E4" s="11"/>
      <c r="F4" s="10"/>
      <c r="G4" s="10"/>
      <c r="H4" s="12"/>
      <c r="I4" s="13"/>
      <c r="J4" s="14" t="s">
        <v>3</v>
      </c>
    </row>
    <row r="5" spans="1:10" x14ac:dyDescent="0.2">
      <c r="A5" s="15" t="s">
        <v>4</v>
      </c>
      <c r="B5" s="15" t="s">
        <v>5</v>
      </c>
      <c r="C5" s="16" t="s">
        <v>6</v>
      </c>
      <c r="D5" s="17"/>
      <c r="E5" s="18"/>
      <c r="F5" s="16" t="s">
        <v>7</v>
      </c>
      <c r="G5" s="17"/>
      <c r="H5" s="18"/>
      <c r="I5" s="15" t="s">
        <v>8</v>
      </c>
      <c r="J5" s="19" t="s">
        <v>9</v>
      </c>
    </row>
    <row r="6" spans="1:10" ht="12.75" customHeight="1" x14ac:dyDescent="0.2">
      <c r="A6" s="20"/>
      <c r="B6" s="20"/>
      <c r="C6" s="15" t="s">
        <v>10</v>
      </c>
      <c r="D6" s="15" t="s">
        <v>11</v>
      </c>
      <c r="E6" s="21" t="s">
        <v>12</v>
      </c>
      <c r="F6" s="15" t="s">
        <v>10</v>
      </c>
      <c r="G6" s="15" t="s">
        <v>11</v>
      </c>
      <c r="H6" s="21" t="s">
        <v>12</v>
      </c>
      <c r="I6" s="20"/>
      <c r="J6" s="22"/>
    </row>
    <row r="7" spans="1:10" ht="15.75" customHeight="1" x14ac:dyDescent="0.2">
      <c r="A7" s="23"/>
      <c r="B7" s="23"/>
      <c r="C7" s="23"/>
      <c r="D7" s="23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7" t="s">
        <v>13</v>
      </c>
      <c r="F8" s="26">
        <v>6</v>
      </c>
      <c r="G8" s="26">
        <v>7</v>
      </c>
      <c r="H8" s="27" t="s">
        <v>14</v>
      </c>
      <c r="I8" s="26" t="s">
        <v>15</v>
      </c>
      <c r="J8" s="28" t="s">
        <v>16</v>
      </c>
    </row>
    <row r="9" spans="1:10" x14ac:dyDescent="0.2">
      <c r="A9" s="29"/>
      <c r="B9" s="30" t="s">
        <v>17</v>
      </c>
      <c r="C9" s="31">
        <f>C10+C19</f>
        <v>200537826</v>
      </c>
      <c r="D9" s="31">
        <f>D10+D19</f>
        <v>10801534.700000001</v>
      </c>
      <c r="E9" s="32">
        <f>D9/C9*100</f>
        <v>5.3862829349710815</v>
      </c>
      <c r="F9" s="31">
        <f>F10+F19</f>
        <v>217422996</v>
      </c>
      <c r="G9" s="31">
        <f>G10+G19</f>
        <v>11370179.5</v>
      </c>
      <c r="H9" s="32">
        <f t="shared" ref="H9:H20" si="0">G9/F9*100</f>
        <v>5.2295202021776941</v>
      </c>
      <c r="I9" s="32">
        <f>G9-D9</f>
        <v>568644.79999999888</v>
      </c>
      <c r="J9" s="32">
        <f>G9/D9*100</f>
        <v>105.26448153705417</v>
      </c>
    </row>
    <row r="10" spans="1:10" x14ac:dyDescent="0.2">
      <c r="A10" s="29"/>
      <c r="B10" s="33" t="s">
        <v>18</v>
      </c>
      <c r="C10" s="34">
        <v>181585289.90000001</v>
      </c>
      <c r="D10" s="34">
        <v>9319420.4000000004</v>
      </c>
      <c r="E10" s="35">
        <f>D10/C10*100</f>
        <v>5.1322551541109167</v>
      </c>
      <c r="F10" s="34">
        <v>198200369.80000001</v>
      </c>
      <c r="G10" s="34">
        <v>9162231.0999999996</v>
      </c>
      <c r="H10" s="35">
        <f t="shared" si="0"/>
        <v>4.6227114052538969</v>
      </c>
      <c r="I10" s="36">
        <f t="shared" ref="I10:I20" si="1">G10-D10</f>
        <v>-157189.30000000075</v>
      </c>
      <c r="J10" s="36">
        <f t="shared" ref="J10:J20" si="2">G10/D10*100</f>
        <v>98.313314634888656</v>
      </c>
    </row>
    <row r="11" spans="1:10" x14ac:dyDescent="0.2">
      <c r="A11" s="29"/>
      <c r="B11" s="33" t="s">
        <v>19</v>
      </c>
      <c r="C11" s="34">
        <v>174235051.59999999</v>
      </c>
      <c r="D11" s="34">
        <v>8651918.5999999996</v>
      </c>
      <c r="E11" s="35">
        <f>D11/C11*100</f>
        <v>4.9656590453811997</v>
      </c>
      <c r="F11" s="34">
        <v>190321015.90000001</v>
      </c>
      <c r="G11" s="34">
        <v>9580529.3000000007</v>
      </c>
      <c r="H11" s="35">
        <f t="shared" si="0"/>
        <v>5.0338788150615379</v>
      </c>
      <c r="I11" s="36">
        <f t="shared" si="1"/>
        <v>928610.70000000112</v>
      </c>
      <c r="J11" s="36">
        <f t="shared" si="2"/>
        <v>110.73300319769537</v>
      </c>
    </row>
    <row r="12" spans="1:10" x14ac:dyDescent="0.2">
      <c r="A12" s="29"/>
      <c r="B12" s="33" t="s">
        <v>20</v>
      </c>
      <c r="C12" s="34">
        <v>65315000</v>
      </c>
      <c r="D12" s="34">
        <v>3399466.5</v>
      </c>
      <c r="E12" s="35">
        <f>D12/C12*100</f>
        <v>5.2047255607440865</v>
      </c>
      <c r="F12" s="34">
        <v>69068456.799999997</v>
      </c>
      <c r="G12" s="34">
        <v>4352000.5</v>
      </c>
      <c r="H12" s="35">
        <f t="shared" si="0"/>
        <v>6.3009957100996061</v>
      </c>
      <c r="I12" s="36">
        <f t="shared" si="1"/>
        <v>952534</v>
      </c>
      <c r="J12" s="36">
        <f t="shared" si="2"/>
        <v>128.02010256609381</v>
      </c>
    </row>
    <row r="13" spans="1:10" x14ac:dyDescent="0.2">
      <c r="A13" s="29"/>
      <c r="B13" s="37" t="s">
        <v>21</v>
      </c>
      <c r="C13" s="34">
        <v>55098062.299999997</v>
      </c>
      <c r="D13" s="34">
        <v>3046163.5</v>
      </c>
      <c r="E13" s="35">
        <f>D13/C13*100</f>
        <v>5.5286218295919998</v>
      </c>
      <c r="F13" s="34">
        <v>61247624.100000001</v>
      </c>
      <c r="G13" s="34">
        <v>3117386.7</v>
      </c>
      <c r="H13" s="35">
        <f t="shared" si="0"/>
        <v>5.0898083734810546</v>
      </c>
      <c r="I13" s="36">
        <f t="shared" si="1"/>
        <v>71223.200000000186</v>
      </c>
      <c r="J13" s="36">
        <f t="shared" si="2"/>
        <v>102.33812794355916</v>
      </c>
    </row>
    <row r="14" spans="1:10" ht="15" customHeight="1" x14ac:dyDescent="0.2">
      <c r="A14" s="29"/>
      <c r="B14" s="38" t="s">
        <v>22</v>
      </c>
      <c r="C14" s="34">
        <v>7860790.5999999996</v>
      </c>
      <c r="D14" s="34">
        <v>336600.2</v>
      </c>
      <c r="E14" s="35">
        <f t="shared" ref="E14:E20" si="3">D14/C14*100</f>
        <v>4.2820145851487261</v>
      </c>
      <c r="F14" s="34">
        <v>10725859.6</v>
      </c>
      <c r="G14" s="34">
        <v>294989.40000000002</v>
      </c>
      <c r="H14" s="35">
        <f>G14/F14*100</f>
        <v>2.7502634847094214</v>
      </c>
      <c r="I14" s="36">
        <f t="shared" si="1"/>
        <v>-41610.799999999988</v>
      </c>
      <c r="J14" s="36">
        <f t="shared" si="2"/>
        <v>87.637915841998918</v>
      </c>
    </row>
    <row r="15" spans="1:10" ht="15" customHeight="1" x14ac:dyDescent="0.2">
      <c r="A15" s="29"/>
      <c r="B15" s="38" t="s">
        <v>23</v>
      </c>
      <c r="C15" s="34">
        <v>32431717.800000001</v>
      </c>
      <c r="D15" s="34">
        <v>450698.3</v>
      </c>
      <c r="E15" s="35">
        <f t="shared" si="3"/>
        <v>1.3896837126524331</v>
      </c>
      <c r="F15" s="34">
        <v>34608322.200000003</v>
      </c>
      <c r="G15" s="34">
        <v>472486</v>
      </c>
      <c r="H15" s="35">
        <f>G15/F15*100</f>
        <v>1.3652380987137249</v>
      </c>
      <c r="I15" s="36">
        <f t="shared" si="1"/>
        <v>21787.700000000012</v>
      </c>
      <c r="J15" s="36">
        <f t="shared" si="2"/>
        <v>104.83420949224794</v>
      </c>
    </row>
    <row r="16" spans="1:10" ht="15" customHeight="1" x14ac:dyDescent="0.2">
      <c r="A16" s="29"/>
      <c r="B16" s="38" t="s">
        <v>24</v>
      </c>
      <c r="C16" s="34">
        <v>4622153.9000000004</v>
      </c>
      <c r="D16" s="34">
        <v>184516.1</v>
      </c>
      <c r="E16" s="35">
        <f t="shared" si="3"/>
        <v>3.9919938624285098</v>
      </c>
      <c r="F16" s="34">
        <v>4862840</v>
      </c>
      <c r="G16" s="34">
        <v>43813.5</v>
      </c>
      <c r="H16" s="35">
        <f>G16/F16*100</f>
        <v>0.90098584366337364</v>
      </c>
      <c r="I16" s="36">
        <f t="shared" si="1"/>
        <v>-140702.6</v>
      </c>
      <c r="J16" s="36">
        <f t="shared" si="2"/>
        <v>23.745082407443036</v>
      </c>
    </row>
    <row r="17" spans="1:10" x14ac:dyDescent="0.2">
      <c r="A17" s="29"/>
      <c r="B17" s="38" t="s">
        <v>25</v>
      </c>
      <c r="C17" s="39">
        <v>12425255.9</v>
      </c>
      <c r="D17" s="39">
        <v>1336029.2</v>
      </c>
      <c r="E17" s="35">
        <f t="shared" si="3"/>
        <v>10.752528646110218</v>
      </c>
      <c r="F17" s="39">
        <v>13441864.5</v>
      </c>
      <c r="G17" s="39">
        <v>1235396.5</v>
      </c>
      <c r="H17" s="35">
        <f>G17/F17*100</f>
        <v>9.1906632446711551</v>
      </c>
      <c r="I17" s="36">
        <f t="shared" si="1"/>
        <v>-100632.69999999995</v>
      </c>
      <c r="J17" s="36">
        <f t="shared" si="2"/>
        <v>92.46777690188209</v>
      </c>
    </row>
    <row r="18" spans="1:10" ht="15" customHeight="1" x14ac:dyDescent="0.2">
      <c r="A18" s="29"/>
      <c r="B18" s="38" t="s">
        <v>26</v>
      </c>
      <c r="C18" s="39">
        <v>7350238.2999999998</v>
      </c>
      <c r="D18" s="39">
        <v>667501.80000000005</v>
      </c>
      <c r="E18" s="35">
        <f t="shared" si="3"/>
        <v>9.0813627090158437</v>
      </c>
      <c r="F18" s="39">
        <v>7879353.9000000004</v>
      </c>
      <c r="G18" s="39">
        <v>-418298.2</v>
      </c>
      <c r="H18" s="35">
        <f>G18/F18*100</f>
        <v>-5.3087880720778386</v>
      </c>
      <c r="I18" s="36">
        <f t="shared" si="1"/>
        <v>-1085800</v>
      </c>
      <c r="J18" s="36">
        <f t="shared" si="2"/>
        <v>-62.666228016164148</v>
      </c>
    </row>
    <row r="19" spans="1:10" x14ac:dyDescent="0.2">
      <c r="A19" s="29"/>
      <c r="B19" s="40" t="s">
        <v>27</v>
      </c>
      <c r="C19" s="39">
        <v>18952536.100000001</v>
      </c>
      <c r="D19" s="39">
        <v>1482114.3</v>
      </c>
      <c r="E19" s="35">
        <f t="shared" si="3"/>
        <v>7.820137063345312</v>
      </c>
      <c r="F19" s="39">
        <v>19222626.199999999</v>
      </c>
      <c r="G19" s="39">
        <v>2207948.4</v>
      </c>
      <c r="H19" s="35">
        <f t="shared" si="0"/>
        <v>11.486195366999333</v>
      </c>
      <c r="I19" s="36">
        <f t="shared" si="1"/>
        <v>725834.09999999986</v>
      </c>
      <c r="J19" s="36">
        <f t="shared" si="2"/>
        <v>148.97288286065384</v>
      </c>
    </row>
    <row r="20" spans="1:10" x14ac:dyDescent="0.2">
      <c r="A20" s="29"/>
      <c r="B20" s="40" t="s">
        <v>28</v>
      </c>
      <c r="C20" s="39">
        <v>17351784.100000001</v>
      </c>
      <c r="D20" s="39">
        <v>1472766.7</v>
      </c>
      <c r="E20" s="35">
        <f t="shared" si="3"/>
        <v>8.4876960865367135</v>
      </c>
      <c r="F20" s="39">
        <v>18704852</v>
      </c>
      <c r="G20" s="39">
        <v>889497.2</v>
      </c>
      <c r="H20" s="35">
        <f t="shared" si="0"/>
        <v>4.7554356484616926</v>
      </c>
      <c r="I20" s="36">
        <f t="shared" si="1"/>
        <v>-583269.5</v>
      </c>
      <c r="J20" s="36">
        <f t="shared" si="2"/>
        <v>60.396341117707244</v>
      </c>
    </row>
    <row r="21" spans="1:10" x14ac:dyDescent="0.2">
      <c r="A21" s="29"/>
      <c r="B21" s="41"/>
      <c r="C21" s="42"/>
      <c r="D21" s="42"/>
      <c r="E21" s="35"/>
      <c r="F21" s="42"/>
      <c r="G21" s="42"/>
      <c r="H21" s="35"/>
      <c r="I21" s="36"/>
      <c r="J21" s="36"/>
    </row>
    <row r="22" spans="1:10" x14ac:dyDescent="0.2">
      <c r="A22" s="29"/>
      <c r="B22" s="43" t="s">
        <v>29</v>
      </c>
      <c r="C22" s="44">
        <f>C23+C28+C29+C32+C37+C38+C39+C40+C41+C42+C43+C44+C46+C47</f>
        <v>215447504.29999995</v>
      </c>
      <c r="D22" s="44">
        <f>D23+D28+D29+D32+D37+D38+D39+D40+D41+D42+D43+D44+D46+D47</f>
        <v>13721847.5</v>
      </c>
      <c r="E22" s="32">
        <f>D22/C22*100</f>
        <v>6.3689981207176158</v>
      </c>
      <c r="F22" s="44">
        <f>F23+F28+F29+F32+F37+F38+F39+F40+F41+F42+F43+F44+F46+F47</f>
        <v>243539766.19999999</v>
      </c>
      <c r="G22" s="44">
        <f>G23+G28+G29+G32+G37+G38+G39+G40+G41+G42+G43+G44+G46+G47</f>
        <v>16305131.5</v>
      </c>
      <c r="H22" s="32">
        <f>G22/F22*100</f>
        <v>6.695059190707231</v>
      </c>
      <c r="I22" s="32">
        <f t="shared" ref="I22:I48" si="4">G22-D22</f>
        <v>2583284</v>
      </c>
      <c r="J22" s="32">
        <f t="shared" ref="J22:J46" si="5">G22/D22*100</f>
        <v>118.82606551340847</v>
      </c>
    </row>
    <row r="23" spans="1:10" x14ac:dyDescent="0.2">
      <c r="A23" s="45" t="s">
        <v>30</v>
      </c>
      <c r="B23" s="30" t="s">
        <v>31</v>
      </c>
      <c r="C23" s="44">
        <v>19022314.899999999</v>
      </c>
      <c r="D23" s="44">
        <v>492279.3</v>
      </c>
      <c r="E23" s="32">
        <f t="shared" ref="E23:E47" si="6">D23/C23*100</f>
        <v>2.5879042723659254</v>
      </c>
      <c r="F23" s="44">
        <v>26087953.300000001</v>
      </c>
      <c r="G23" s="44">
        <v>575312.1</v>
      </c>
      <c r="H23" s="32">
        <f t="shared" ref="H23:H47" si="7">G23/F23*100</f>
        <v>2.205278786665108</v>
      </c>
      <c r="I23" s="32">
        <f t="shared" si="4"/>
        <v>83032.799999999988</v>
      </c>
      <c r="J23" s="32">
        <f t="shared" si="5"/>
        <v>116.86701025210688</v>
      </c>
    </row>
    <row r="24" spans="1:10" x14ac:dyDescent="0.2">
      <c r="A24" s="46" t="s">
        <v>32</v>
      </c>
      <c r="B24" s="33" t="s">
        <v>33</v>
      </c>
      <c r="C24" s="47">
        <v>9546168.5999999996</v>
      </c>
      <c r="D24" s="47">
        <v>178467.9</v>
      </c>
      <c r="E24" s="35">
        <f t="shared" si="6"/>
        <v>1.8695238632177522</v>
      </c>
      <c r="F24" s="47">
        <v>11365289.6</v>
      </c>
      <c r="G24" s="47">
        <v>204468.2</v>
      </c>
      <c r="H24" s="35">
        <f t="shared" si="7"/>
        <v>1.7990584243449459</v>
      </c>
      <c r="I24" s="35">
        <f t="shared" si="4"/>
        <v>26000.300000000017</v>
      </c>
      <c r="J24" s="35">
        <f t="shared" si="5"/>
        <v>114.56861429982648</v>
      </c>
    </row>
    <row r="25" spans="1:10" x14ac:dyDescent="0.2">
      <c r="A25" s="46" t="s">
        <v>34</v>
      </c>
      <c r="B25" s="33" t="s">
        <v>35</v>
      </c>
      <c r="C25" s="47">
        <v>438059</v>
      </c>
      <c r="D25" s="47">
        <v>13456.4</v>
      </c>
      <c r="E25" s="35">
        <f t="shared" si="6"/>
        <v>3.0718236584569656</v>
      </c>
      <c r="F25" s="47">
        <v>515349.6</v>
      </c>
      <c r="G25" s="47">
        <v>40365.300000000003</v>
      </c>
      <c r="H25" s="35">
        <f t="shared" si="7"/>
        <v>7.8326052838694356</v>
      </c>
      <c r="I25" s="35">
        <f t="shared" si="4"/>
        <v>26908.9</v>
      </c>
      <c r="J25" s="35">
        <f t="shared" si="5"/>
        <v>299.97101750839749</v>
      </c>
    </row>
    <row r="26" spans="1:10" ht="20.25" customHeight="1" x14ac:dyDescent="0.2">
      <c r="A26" s="46" t="s">
        <v>36</v>
      </c>
      <c r="B26" s="33" t="s">
        <v>37</v>
      </c>
      <c r="C26" s="47">
        <v>662868.4</v>
      </c>
      <c r="D26" s="47">
        <v>15864.8</v>
      </c>
      <c r="E26" s="35">
        <f t="shared" si="6"/>
        <v>2.3933559059384937</v>
      </c>
      <c r="F26" s="47">
        <v>770209.6</v>
      </c>
      <c r="G26" s="47">
        <v>15188.6</v>
      </c>
      <c r="H26" s="35">
        <f t="shared" si="7"/>
        <v>1.9720086584223311</v>
      </c>
      <c r="I26" s="35">
        <f t="shared" si="4"/>
        <v>-676.19999999999891</v>
      </c>
      <c r="J26" s="35">
        <f t="shared" si="5"/>
        <v>95.737733851041313</v>
      </c>
    </row>
    <row r="27" spans="1:10" ht="15.75" customHeight="1" x14ac:dyDescent="0.2">
      <c r="A27" s="46" t="s">
        <v>38</v>
      </c>
      <c r="B27" s="33" t="s">
        <v>39</v>
      </c>
      <c r="C27" s="47">
        <v>108072.3</v>
      </c>
      <c r="D27" s="47">
        <v>1221.9000000000001</v>
      </c>
      <c r="E27" s="35">
        <f t="shared" si="6"/>
        <v>1.1306319935820743</v>
      </c>
      <c r="F27" s="47">
        <v>122989.4</v>
      </c>
      <c r="G27" s="47">
        <v>1789.8</v>
      </c>
      <c r="H27" s="35">
        <f t="shared" si="7"/>
        <v>1.4552473627808575</v>
      </c>
      <c r="I27" s="35">
        <f t="shared" si="4"/>
        <v>567.89999999999986</v>
      </c>
      <c r="J27" s="35">
        <f t="shared" si="5"/>
        <v>146.47679842867666</v>
      </c>
    </row>
    <row r="28" spans="1:10" ht="18" customHeight="1" x14ac:dyDescent="0.2">
      <c r="A28" s="45" t="s">
        <v>40</v>
      </c>
      <c r="B28" s="30" t="s">
        <v>41</v>
      </c>
      <c r="C28" s="44">
        <v>77741</v>
      </c>
      <c r="D28" s="44">
        <v>903</v>
      </c>
      <c r="E28" s="32">
        <f t="shared" si="6"/>
        <v>1.1615492468581572</v>
      </c>
      <c r="F28" s="44">
        <v>87315.4</v>
      </c>
      <c r="G28" s="44">
        <v>1425.2</v>
      </c>
      <c r="H28" s="32">
        <f t="shared" si="7"/>
        <v>1.6322435675722728</v>
      </c>
      <c r="I28" s="48">
        <f t="shared" si="4"/>
        <v>522.20000000000005</v>
      </c>
      <c r="J28" s="48">
        <f t="shared" si="5"/>
        <v>157.8294573643411</v>
      </c>
    </row>
    <row r="29" spans="1:10" ht="15.75" customHeight="1" x14ac:dyDescent="0.2">
      <c r="A29" s="45" t="s">
        <v>42</v>
      </c>
      <c r="B29" s="30" t="s">
        <v>43</v>
      </c>
      <c r="C29" s="44">
        <v>2979374.3</v>
      </c>
      <c r="D29" s="44">
        <v>59633.9</v>
      </c>
      <c r="E29" s="32">
        <f t="shared" si="6"/>
        <v>2.0015578438734605</v>
      </c>
      <c r="F29" s="44">
        <v>3584788.6</v>
      </c>
      <c r="G29" s="44">
        <v>62898</v>
      </c>
      <c r="H29" s="32">
        <f t="shared" si="7"/>
        <v>1.7545804514107193</v>
      </c>
      <c r="I29" s="48">
        <f t="shared" si="4"/>
        <v>3264.0999999999985</v>
      </c>
      <c r="J29" s="48">
        <f t="shared" si="5"/>
        <v>105.47356453292507</v>
      </c>
    </row>
    <row r="30" spans="1:10" ht="18" customHeight="1" x14ac:dyDescent="0.2">
      <c r="A30" s="46" t="s">
        <v>44</v>
      </c>
      <c r="B30" s="33" t="s">
        <v>45</v>
      </c>
      <c r="C30" s="47">
        <v>636391</v>
      </c>
      <c r="D30" s="47">
        <v>9005.7000000000007</v>
      </c>
      <c r="E30" s="35">
        <f t="shared" si="6"/>
        <v>1.4151205783865579</v>
      </c>
      <c r="F30" s="47">
        <v>649978.5</v>
      </c>
      <c r="G30" s="47">
        <v>9136.5</v>
      </c>
      <c r="H30" s="35">
        <f t="shared" si="7"/>
        <v>1.4056618795852478</v>
      </c>
      <c r="I30" s="35">
        <f t="shared" si="4"/>
        <v>130.79999999999927</v>
      </c>
      <c r="J30" s="35">
        <f t="shared" si="5"/>
        <v>101.45241347146808</v>
      </c>
    </row>
    <row r="31" spans="1:10" ht="18" customHeight="1" x14ac:dyDescent="0.2">
      <c r="A31" s="46" t="s">
        <v>46</v>
      </c>
      <c r="B31" s="33" t="s">
        <v>47</v>
      </c>
      <c r="C31" s="47">
        <v>1840005</v>
      </c>
      <c r="D31" s="47">
        <v>46647.5</v>
      </c>
      <c r="E31" s="35">
        <f t="shared" si="6"/>
        <v>2.5351833283061733</v>
      </c>
      <c r="F31" s="47">
        <v>2336181.2000000002</v>
      </c>
      <c r="G31" s="47">
        <v>47125.3</v>
      </c>
      <c r="H31" s="35">
        <f t="shared" si="7"/>
        <v>2.0171937005571317</v>
      </c>
      <c r="I31" s="35">
        <f t="shared" si="4"/>
        <v>477.80000000000291</v>
      </c>
      <c r="J31" s="35">
        <f t="shared" si="5"/>
        <v>101.02427782839381</v>
      </c>
    </row>
    <row r="32" spans="1:10" ht="17.25" customHeight="1" x14ac:dyDescent="0.2">
      <c r="A32" s="45" t="s">
        <v>48</v>
      </c>
      <c r="B32" s="30" t="s">
        <v>49</v>
      </c>
      <c r="C32" s="44">
        <v>35630729.399999999</v>
      </c>
      <c r="D32" s="44">
        <v>1942688.4</v>
      </c>
      <c r="E32" s="32">
        <f t="shared" si="6"/>
        <v>5.4522835561149074</v>
      </c>
      <c r="F32" s="44">
        <v>42803926.299999997</v>
      </c>
      <c r="G32" s="44">
        <v>2804391.6</v>
      </c>
      <c r="H32" s="32">
        <f t="shared" si="7"/>
        <v>6.5517157943522584</v>
      </c>
      <c r="I32" s="48">
        <f t="shared" si="4"/>
        <v>861703.20000000019</v>
      </c>
      <c r="J32" s="48">
        <f t="shared" si="5"/>
        <v>144.35622305666726</v>
      </c>
    </row>
    <row r="33" spans="1:10" ht="17.25" customHeight="1" x14ac:dyDescent="0.2">
      <c r="A33" s="46" t="s">
        <v>50</v>
      </c>
      <c r="B33" s="33" t="s">
        <v>51</v>
      </c>
      <c r="C33" s="47">
        <v>4849964.8</v>
      </c>
      <c r="D33" s="47">
        <v>169628.7</v>
      </c>
      <c r="E33" s="35">
        <f t="shared" si="6"/>
        <v>3.4975243531664395</v>
      </c>
      <c r="F33" s="47">
        <v>5674257.7000000002</v>
      </c>
      <c r="G33" s="47">
        <v>133588</v>
      </c>
      <c r="H33" s="35">
        <f t="shared" si="7"/>
        <v>2.3542815124522809</v>
      </c>
      <c r="I33" s="36">
        <f t="shared" si="4"/>
        <v>-36040.700000000012</v>
      </c>
      <c r="J33" s="36">
        <f t="shared" si="5"/>
        <v>78.753182686656203</v>
      </c>
    </row>
    <row r="34" spans="1:10" ht="17.25" customHeight="1" x14ac:dyDescent="0.2">
      <c r="A34" s="46" t="s">
        <v>52</v>
      </c>
      <c r="B34" s="33" t="s">
        <v>53</v>
      </c>
      <c r="C34" s="47">
        <v>1762873</v>
      </c>
      <c r="D34" s="47">
        <v>19427.8</v>
      </c>
      <c r="E34" s="35">
        <f t="shared" si="6"/>
        <v>1.1020532959549552</v>
      </c>
      <c r="F34" s="47">
        <v>1736011.5</v>
      </c>
      <c r="G34" s="47">
        <v>20818.5</v>
      </c>
      <c r="H34" s="35">
        <f t="shared" si="7"/>
        <v>1.1992144061257659</v>
      </c>
      <c r="I34" s="36">
        <f t="shared" si="4"/>
        <v>1390.7000000000007</v>
      </c>
      <c r="J34" s="36">
        <f t="shared" si="5"/>
        <v>107.15829893245761</v>
      </c>
    </row>
    <row r="35" spans="1:10" x14ac:dyDescent="0.2">
      <c r="A35" s="46" t="s">
        <v>54</v>
      </c>
      <c r="B35" s="33" t="s">
        <v>55</v>
      </c>
      <c r="C35" s="47">
        <v>21492977.699999999</v>
      </c>
      <c r="D35" s="47">
        <v>1338202.8999999999</v>
      </c>
      <c r="E35" s="35">
        <f t="shared" si="6"/>
        <v>6.2262331384636385</v>
      </c>
      <c r="F35" s="47">
        <v>27191205</v>
      </c>
      <c r="G35" s="47">
        <v>724493.7</v>
      </c>
      <c r="H35" s="35">
        <f t="shared" si="7"/>
        <v>2.6644413147560031</v>
      </c>
      <c r="I35" s="36">
        <f t="shared" si="4"/>
        <v>-613709.19999999995</v>
      </c>
      <c r="J35" s="36">
        <f t="shared" si="5"/>
        <v>54.13930129728459</v>
      </c>
    </row>
    <row r="36" spans="1:10" ht="15" customHeight="1" x14ac:dyDescent="0.2">
      <c r="A36" s="46" t="s">
        <v>56</v>
      </c>
      <c r="B36" s="33" t="s">
        <v>57</v>
      </c>
      <c r="C36" s="47">
        <v>1633668.8</v>
      </c>
      <c r="D36" s="47">
        <v>29083.1</v>
      </c>
      <c r="E36" s="35">
        <f t="shared" si="6"/>
        <v>1.7802323212636491</v>
      </c>
      <c r="F36" s="47">
        <v>1807138.6</v>
      </c>
      <c r="G36" s="47">
        <v>32306.1</v>
      </c>
      <c r="H36" s="35">
        <f t="shared" si="7"/>
        <v>1.787693539388733</v>
      </c>
      <c r="I36" s="36">
        <f t="shared" si="4"/>
        <v>3223</v>
      </c>
      <c r="J36" s="35">
        <f t="shared" si="5"/>
        <v>111.08203733439694</v>
      </c>
    </row>
    <row r="37" spans="1:10" x14ac:dyDescent="0.2">
      <c r="A37" s="45" t="s">
        <v>58</v>
      </c>
      <c r="B37" s="30" t="s">
        <v>59</v>
      </c>
      <c r="C37" s="44">
        <v>27583608.399999999</v>
      </c>
      <c r="D37" s="44">
        <v>746261.6</v>
      </c>
      <c r="E37" s="32">
        <f t="shared" si="6"/>
        <v>2.7054531415113914</v>
      </c>
      <c r="F37" s="44">
        <v>24131227.800000001</v>
      </c>
      <c r="G37" s="44">
        <v>530145.9</v>
      </c>
      <c r="H37" s="32">
        <f t="shared" si="7"/>
        <v>2.1969288276330472</v>
      </c>
      <c r="I37" s="32">
        <f t="shared" si="4"/>
        <v>-216115.69999999995</v>
      </c>
      <c r="J37" s="32">
        <f t="shared" si="5"/>
        <v>71.040222356342611</v>
      </c>
    </row>
    <row r="38" spans="1:10" x14ac:dyDescent="0.2">
      <c r="A38" s="45" t="s">
        <v>60</v>
      </c>
      <c r="B38" s="30" t="s">
        <v>61</v>
      </c>
      <c r="C38" s="44">
        <v>530169.1</v>
      </c>
      <c r="D38" s="44">
        <v>8215.2000000000007</v>
      </c>
      <c r="E38" s="32">
        <f t="shared" si="6"/>
        <v>1.54954334381238</v>
      </c>
      <c r="F38" s="44">
        <v>778481.2</v>
      </c>
      <c r="G38" s="44">
        <v>15876.3</v>
      </c>
      <c r="H38" s="32">
        <f t="shared" si="7"/>
        <v>2.0393941433653118</v>
      </c>
      <c r="I38" s="32">
        <f t="shared" si="4"/>
        <v>7661.0999999999985</v>
      </c>
      <c r="J38" s="32">
        <f t="shared" si="5"/>
        <v>193.25518550978671</v>
      </c>
    </row>
    <row r="39" spans="1:10" x14ac:dyDescent="0.2">
      <c r="A39" s="45" t="s">
        <v>62</v>
      </c>
      <c r="B39" s="30" t="s">
        <v>63</v>
      </c>
      <c r="C39" s="44">
        <v>56328489.5</v>
      </c>
      <c r="D39" s="44">
        <v>4478628</v>
      </c>
      <c r="E39" s="32">
        <f t="shared" si="6"/>
        <v>7.9509108796535362</v>
      </c>
      <c r="F39" s="44">
        <v>68868374.5</v>
      </c>
      <c r="G39" s="44">
        <v>5157325</v>
      </c>
      <c r="H39" s="32">
        <f>G39/F39*100</f>
        <v>7.4886695634147724</v>
      </c>
      <c r="I39" s="32">
        <f t="shared" si="4"/>
        <v>678697</v>
      </c>
      <c r="J39" s="32">
        <f t="shared" si="5"/>
        <v>115.15412755870771</v>
      </c>
    </row>
    <row r="40" spans="1:10" x14ac:dyDescent="0.2">
      <c r="A40" s="45" t="s">
        <v>64</v>
      </c>
      <c r="B40" s="30" t="s">
        <v>65</v>
      </c>
      <c r="C40" s="49">
        <v>9330425</v>
      </c>
      <c r="D40" s="44">
        <v>506417.1</v>
      </c>
      <c r="E40" s="32">
        <f t="shared" si="6"/>
        <v>5.4275887754309151</v>
      </c>
      <c r="F40" s="49">
        <v>8518298.0999999996</v>
      </c>
      <c r="G40" s="44">
        <v>597848.5</v>
      </c>
      <c r="H40" s="32">
        <f>G40/F40*100</f>
        <v>7.0184031244457152</v>
      </c>
      <c r="I40" s="48">
        <f t="shared" si="4"/>
        <v>91431.400000000023</v>
      </c>
      <c r="J40" s="48">
        <f t="shared" si="5"/>
        <v>118.05456411325763</v>
      </c>
    </row>
    <row r="41" spans="1:10" x14ac:dyDescent="0.2">
      <c r="A41" s="45" t="s">
        <v>66</v>
      </c>
      <c r="B41" s="30" t="s">
        <v>67</v>
      </c>
      <c r="C41" s="44">
        <v>19415477.699999999</v>
      </c>
      <c r="D41" s="44">
        <v>1772173</v>
      </c>
      <c r="E41" s="32">
        <f t="shared" si="6"/>
        <v>9.1276301689965624</v>
      </c>
      <c r="F41" s="44">
        <v>19960197</v>
      </c>
      <c r="G41" s="44">
        <v>2072591.5</v>
      </c>
      <c r="H41" s="32">
        <f>G41/F41*100</f>
        <v>10.383622466251209</v>
      </c>
      <c r="I41" s="48">
        <f t="shared" si="4"/>
        <v>300418.5</v>
      </c>
      <c r="J41" s="48">
        <f t="shared" si="5"/>
        <v>116.95198493600793</v>
      </c>
    </row>
    <row r="42" spans="1:10" x14ac:dyDescent="0.2">
      <c r="A42" s="45" t="s">
        <v>68</v>
      </c>
      <c r="B42" s="30" t="s">
        <v>69</v>
      </c>
      <c r="C42" s="44">
        <v>36274062.600000001</v>
      </c>
      <c r="D42" s="44">
        <v>3396904.3</v>
      </c>
      <c r="E42" s="32">
        <f t="shared" si="6"/>
        <v>9.3645543303440171</v>
      </c>
      <c r="F42" s="44">
        <v>41491245</v>
      </c>
      <c r="G42" s="44">
        <v>4109148.6</v>
      </c>
      <c r="H42" s="32">
        <f>G42/F42*100</f>
        <v>9.9036522042180213</v>
      </c>
      <c r="I42" s="48">
        <f t="shared" si="4"/>
        <v>712244.30000000028</v>
      </c>
      <c r="J42" s="48">
        <f t="shared" si="5"/>
        <v>120.96745263032579</v>
      </c>
    </row>
    <row r="43" spans="1:10" x14ac:dyDescent="0.2">
      <c r="A43" s="45" t="s">
        <v>70</v>
      </c>
      <c r="B43" s="30" t="s">
        <v>71</v>
      </c>
      <c r="C43" s="44">
        <v>5843219.5</v>
      </c>
      <c r="D43" s="44">
        <v>296389.2</v>
      </c>
      <c r="E43" s="32">
        <f t="shared" si="6"/>
        <v>5.0723612214122715</v>
      </c>
      <c r="F43" s="44">
        <v>5159816.9000000004</v>
      </c>
      <c r="G43" s="44">
        <v>362026.7</v>
      </c>
      <c r="H43" s="32">
        <f t="shared" si="7"/>
        <v>7.0162702866452484</v>
      </c>
      <c r="I43" s="48">
        <f t="shared" si="4"/>
        <v>65637.5</v>
      </c>
      <c r="J43" s="48">
        <f t="shared" si="5"/>
        <v>122.14571246185758</v>
      </c>
    </row>
    <row r="44" spans="1:10" ht="15" customHeight="1" x14ac:dyDescent="0.2">
      <c r="A44" s="45" t="s">
        <v>72</v>
      </c>
      <c r="B44" s="30" t="s">
        <v>73</v>
      </c>
      <c r="C44" s="44">
        <v>544116.19999999995</v>
      </c>
      <c r="D44" s="44">
        <v>13662.1</v>
      </c>
      <c r="E44" s="32">
        <f t="shared" si="6"/>
        <v>2.5108791100136334</v>
      </c>
      <c r="F44" s="44">
        <v>607171.69999999995</v>
      </c>
      <c r="G44" s="44">
        <v>13987.3</v>
      </c>
      <c r="H44" s="32">
        <f t="shared" si="7"/>
        <v>2.3036811498296119</v>
      </c>
      <c r="I44" s="48">
        <f t="shared" si="4"/>
        <v>325.19999999999891</v>
      </c>
      <c r="J44" s="48">
        <f t="shared" si="5"/>
        <v>102.38030756618674</v>
      </c>
    </row>
    <row r="45" spans="1:10" x14ac:dyDescent="0.2">
      <c r="A45" s="45"/>
      <c r="B45" s="30" t="s">
        <v>74</v>
      </c>
      <c r="C45" s="32">
        <f>C39+C40+C41+C42+C43+C44</f>
        <v>127735790.50000001</v>
      </c>
      <c r="D45" s="32">
        <f>D39+D40+D41+D42+D43+D44</f>
        <v>10464173.699999997</v>
      </c>
      <c r="E45" s="32">
        <f t="shared" si="6"/>
        <v>8.1920452044331284</v>
      </c>
      <c r="F45" s="32">
        <f>F39+F40+F41+F42+F43+F44</f>
        <v>144605103.19999999</v>
      </c>
      <c r="G45" s="32">
        <f>G39+G40+G41+G42+G43+G44</f>
        <v>12312927.6</v>
      </c>
      <c r="H45" s="32">
        <f t="shared" si="7"/>
        <v>8.5148638101452576</v>
      </c>
      <c r="I45" s="48">
        <f t="shared" si="4"/>
        <v>1848753.9000000022</v>
      </c>
      <c r="J45" s="48">
        <f t="shared" si="5"/>
        <v>117.66746188473536</v>
      </c>
    </row>
    <row r="46" spans="1:10" x14ac:dyDescent="0.2">
      <c r="A46" s="50" t="s">
        <v>75</v>
      </c>
      <c r="B46" s="51" t="s">
        <v>76</v>
      </c>
      <c r="C46" s="44">
        <v>150919.6</v>
      </c>
      <c r="D46" s="44">
        <v>113.1</v>
      </c>
      <c r="E46" s="32">
        <f t="shared" si="6"/>
        <v>7.4940564379974497E-2</v>
      </c>
      <c r="F46" s="44">
        <v>789598.1</v>
      </c>
      <c r="G46" s="44">
        <v>53.5</v>
      </c>
      <c r="H46" s="32">
        <f t="shared" si="7"/>
        <v>6.7755988774542393E-3</v>
      </c>
      <c r="I46" s="32">
        <f t="shared" si="4"/>
        <v>-59.599999999999994</v>
      </c>
      <c r="J46" s="32">
        <f t="shared" si="5"/>
        <v>47.303271441202476</v>
      </c>
    </row>
    <row r="47" spans="1:10" x14ac:dyDescent="0.2">
      <c r="A47" s="45" t="s">
        <v>77</v>
      </c>
      <c r="B47" s="30" t="s">
        <v>78</v>
      </c>
      <c r="C47" s="44">
        <v>1736857.1</v>
      </c>
      <c r="D47" s="44">
        <v>7579.3</v>
      </c>
      <c r="E47" s="32">
        <f t="shared" si="6"/>
        <v>0.43638017197845469</v>
      </c>
      <c r="F47" s="44">
        <v>671372.3</v>
      </c>
      <c r="G47" s="44">
        <v>2101.3000000000002</v>
      </c>
      <c r="H47" s="32">
        <f t="shared" si="7"/>
        <v>0.31298580534228182</v>
      </c>
      <c r="I47" s="48">
        <f t="shared" si="4"/>
        <v>-5478</v>
      </c>
      <c r="J47" s="32"/>
    </row>
    <row r="48" spans="1:10" s="9" customFormat="1" x14ac:dyDescent="0.2">
      <c r="A48" s="45"/>
      <c r="B48" s="30" t="s">
        <v>79</v>
      </c>
      <c r="C48" s="44">
        <f>-C50</f>
        <v>-6652552.4000000004</v>
      </c>
      <c r="D48" s="44">
        <f>D9-D22</f>
        <v>-2920312.7999999989</v>
      </c>
      <c r="E48" s="32"/>
      <c r="F48" s="44">
        <f>-F50</f>
        <v>-15670017.999999998</v>
      </c>
      <c r="G48" s="44">
        <f>G9-G22</f>
        <v>-4934952</v>
      </c>
      <c r="H48" s="32"/>
      <c r="I48" s="48">
        <f t="shared" si="4"/>
        <v>-2014639.2000000011</v>
      </c>
      <c r="J48" s="48"/>
    </row>
    <row r="49" spans="1:10" x14ac:dyDescent="0.2">
      <c r="A49" s="45"/>
      <c r="B49" s="30"/>
      <c r="C49" s="32"/>
      <c r="D49" s="32"/>
      <c r="E49" s="32"/>
      <c r="F49" s="52"/>
      <c r="G49" s="52"/>
      <c r="H49" s="32"/>
      <c r="I49" s="48"/>
      <c r="J49" s="32"/>
    </row>
    <row r="50" spans="1:10" x14ac:dyDescent="0.2">
      <c r="A50" s="46"/>
      <c r="B50" s="30" t="s">
        <v>80</v>
      </c>
      <c r="C50" s="32">
        <f>SUM(C51:C62)</f>
        <v>6652552.4000000004</v>
      </c>
      <c r="D50" s="32">
        <f>SUM(D51:D62)</f>
        <v>2920312.8000000007</v>
      </c>
      <c r="E50" s="32"/>
      <c r="F50" s="32">
        <f>SUM(F51:F62)</f>
        <v>15670017.999999998</v>
      </c>
      <c r="G50" s="32">
        <f>SUM(G51:G62)</f>
        <v>4934952</v>
      </c>
      <c r="H50" s="32"/>
      <c r="I50" s="48">
        <f t="shared" ref="I50:I66" si="8">G50-D50</f>
        <v>2014639.1999999993</v>
      </c>
      <c r="J50" s="32"/>
    </row>
    <row r="51" spans="1:10" x14ac:dyDescent="0.2">
      <c r="A51" s="46"/>
      <c r="B51" s="53" t="s">
        <v>81</v>
      </c>
      <c r="C51" s="36">
        <v>2500000</v>
      </c>
      <c r="D51" s="36">
        <v>0</v>
      </c>
      <c r="E51" s="35"/>
      <c r="F51" s="36">
        <v>4000000</v>
      </c>
      <c r="G51" s="36">
        <v>0</v>
      </c>
      <c r="H51" s="35"/>
      <c r="I51" s="36">
        <f t="shared" si="8"/>
        <v>0</v>
      </c>
      <c r="J51" s="32"/>
    </row>
    <row r="52" spans="1:10" x14ac:dyDescent="0.2">
      <c r="A52" s="46"/>
      <c r="B52" s="53" t="s">
        <v>82</v>
      </c>
      <c r="C52" s="36">
        <v>1578948.2</v>
      </c>
      <c r="D52" s="36">
        <v>0</v>
      </c>
      <c r="E52" s="35"/>
      <c r="F52" s="36">
        <v>3423505</v>
      </c>
      <c r="G52" s="36">
        <v>0</v>
      </c>
      <c r="H52" s="35"/>
      <c r="I52" s="36">
        <f t="shared" si="8"/>
        <v>0</v>
      </c>
      <c r="J52" s="32"/>
    </row>
    <row r="53" spans="1:10" ht="15" customHeight="1" x14ac:dyDescent="0.2">
      <c r="A53" s="46"/>
      <c r="B53" s="53" t="s">
        <v>83</v>
      </c>
      <c r="C53" s="36">
        <v>-116180.8</v>
      </c>
      <c r="D53" s="36">
        <v>0</v>
      </c>
      <c r="E53" s="35"/>
      <c r="F53" s="36">
        <v>4613808.2</v>
      </c>
      <c r="G53" s="36">
        <v>0</v>
      </c>
      <c r="H53" s="35"/>
      <c r="I53" s="36">
        <f t="shared" si="8"/>
        <v>0</v>
      </c>
      <c r="J53" s="32"/>
    </row>
    <row r="54" spans="1:10" ht="18" customHeight="1" x14ac:dyDescent="0.2">
      <c r="A54" s="46"/>
      <c r="B54" s="53" t="s">
        <v>84</v>
      </c>
      <c r="C54" s="36">
        <v>2674565.4</v>
      </c>
      <c r="D54" s="36">
        <v>-4292587.0999999996</v>
      </c>
      <c r="E54" s="35"/>
      <c r="F54" s="36">
        <v>3623835.7</v>
      </c>
      <c r="G54" s="36">
        <v>-2956429.8</v>
      </c>
      <c r="H54" s="35"/>
      <c r="I54" s="36">
        <f t="shared" si="8"/>
        <v>1336157.2999999998</v>
      </c>
      <c r="J54" s="32"/>
    </row>
    <row r="55" spans="1:10" ht="17.25" customHeight="1" x14ac:dyDescent="0.2">
      <c r="A55" s="46"/>
      <c r="B55" s="53" t="s">
        <v>85</v>
      </c>
      <c r="C55" s="36">
        <v>0</v>
      </c>
      <c r="D55" s="36">
        <v>-1800000</v>
      </c>
      <c r="E55" s="35"/>
      <c r="F55" s="36">
        <v>0</v>
      </c>
      <c r="G55" s="36">
        <v>1200000</v>
      </c>
      <c r="H55" s="35"/>
      <c r="I55" s="36">
        <f t="shared" si="8"/>
        <v>3000000</v>
      </c>
      <c r="J55" s="32"/>
    </row>
    <row r="56" spans="1:10" ht="17.25" customHeight="1" x14ac:dyDescent="0.2">
      <c r="A56" s="46"/>
      <c r="B56" s="53" t="s">
        <v>86</v>
      </c>
      <c r="C56" s="36">
        <v>0</v>
      </c>
      <c r="D56" s="36">
        <v>0</v>
      </c>
      <c r="E56" s="35"/>
      <c r="F56" s="36">
        <v>0</v>
      </c>
      <c r="G56" s="36">
        <v>24675</v>
      </c>
      <c r="H56" s="35"/>
      <c r="I56" s="36">
        <f t="shared" si="8"/>
        <v>24675</v>
      </c>
      <c r="J56" s="32"/>
    </row>
    <row r="57" spans="1:10" ht="15.75" customHeight="1" x14ac:dyDescent="0.2">
      <c r="A57" s="46"/>
      <c r="B57" s="53" t="s">
        <v>87</v>
      </c>
      <c r="C57" s="36">
        <v>-24000</v>
      </c>
      <c r="D57" s="36">
        <v>0</v>
      </c>
      <c r="E57" s="35"/>
      <c r="F57" s="36">
        <v>-2000</v>
      </c>
      <c r="G57" s="36">
        <v>0</v>
      </c>
      <c r="H57" s="35"/>
      <c r="I57" s="36">
        <f t="shared" si="8"/>
        <v>0</v>
      </c>
      <c r="J57" s="32"/>
    </row>
    <row r="58" spans="1:10" ht="15.75" customHeight="1" x14ac:dyDescent="0.2">
      <c r="A58" s="46"/>
      <c r="B58" s="53" t="s">
        <v>88</v>
      </c>
      <c r="C58" s="36">
        <v>5219.6000000000004</v>
      </c>
      <c r="D58" s="36">
        <v>0</v>
      </c>
      <c r="E58" s="35"/>
      <c r="F58" s="36">
        <v>1219.0999999999999</v>
      </c>
      <c r="G58" s="36">
        <v>0</v>
      </c>
      <c r="H58" s="35"/>
      <c r="I58" s="36">
        <f t="shared" si="8"/>
        <v>0</v>
      </c>
      <c r="J58" s="32"/>
    </row>
    <row r="59" spans="1:10" ht="15.75" customHeight="1" x14ac:dyDescent="0.2">
      <c r="A59" s="29"/>
      <c r="B59" s="54" t="s">
        <v>89</v>
      </c>
      <c r="C59" s="36">
        <v>34000</v>
      </c>
      <c r="D59" s="36">
        <v>0</v>
      </c>
      <c r="E59" s="35"/>
      <c r="F59" s="36">
        <v>9650</v>
      </c>
      <c r="G59" s="36">
        <v>100</v>
      </c>
      <c r="H59" s="35"/>
      <c r="I59" s="36">
        <f t="shared" si="8"/>
        <v>100</v>
      </c>
      <c r="J59" s="32"/>
    </row>
    <row r="60" spans="1:10" ht="15.75" customHeight="1" x14ac:dyDescent="0.2">
      <c r="A60" s="29"/>
      <c r="B60" s="54" t="s">
        <v>90</v>
      </c>
      <c r="C60" s="36">
        <v>0</v>
      </c>
      <c r="D60" s="36">
        <v>0</v>
      </c>
      <c r="E60" s="35"/>
      <c r="F60" s="36">
        <v>0</v>
      </c>
      <c r="G60" s="36">
        <v>0</v>
      </c>
      <c r="H60" s="35"/>
      <c r="I60" s="36">
        <f t="shared" si="8"/>
        <v>0</v>
      </c>
      <c r="J60" s="32"/>
    </row>
    <row r="61" spans="1:10" ht="17.25" customHeight="1" x14ac:dyDescent="0.2">
      <c r="A61" s="29"/>
      <c r="B61" s="55" t="s">
        <v>91</v>
      </c>
      <c r="C61" s="36">
        <v>0</v>
      </c>
      <c r="D61" s="36">
        <v>6012899.9000000004</v>
      </c>
      <c r="E61" s="35"/>
      <c r="F61" s="36">
        <v>0</v>
      </c>
      <c r="G61" s="36">
        <v>5366606.8</v>
      </c>
      <c r="H61" s="35"/>
      <c r="I61" s="36">
        <f t="shared" si="8"/>
        <v>-646293.10000000056</v>
      </c>
      <c r="J61" s="32"/>
    </row>
    <row r="62" spans="1:10" ht="15.75" customHeight="1" x14ac:dyDescent="0.2">
      <c r="A62" s="29"/>
      <c r="B62" s="55" t="s">
        <v>92</v>
      </c>
      <c r="C62" s="36">
        <v>0</v>
      </c>
      <c r="D62" s="36">
        <v>3000000</v>
      </c>
      <c r="E62" s="35"/>
      <c r="F62" s="36">
        <v>0</v>
      </c>
      <c r="G62" s="36">
        <v>1300000</v>
      </c>
      <c r="H62" s="35"/>
      <c r="I62" s="36">
        <f>G62-D62</f>
        <v>-1700000</v>
      </c>
      <c r="J62" s="32"/>
    </row>
    <row r="63" spans="1:10" ht="15.75" customHeight="1" x14ac:dyDescent="0.2">
      <c r="A63" s="56"/>
      <c r="B63" s="57"/>
      <c r="C63" s="58"/>
      <c r="D63" s="58"/>
      <c r="E63" s="59"/>
      <c r="F63" s="58"/>
      <c r="G63" s="58"/>
      <c r="H63" s="59"/>
      <c r="I63" s="60"/>
      <c r="J63" s="61"/>
    </row>
    <row r="64" spans="1:10" ht="15.75" customHeight="1" x14ac:dyDescent="0.2">
      <c r="A64" s="29"/>
      <c r="B64" s="62" t="s">
        <v>93</v>
      </c>
      <c r="C64" s="52"/>
      <c r="D64" s="35">
        <v>2912958.5</v>
      </c>
      <c r="E64" s="32"/>
      <c r="F64" s="52"/>
      <c r="G64" s="35">
        <v>6851633.2999999998</v>
      </c>
      <c r="H64" s="32"/>
      <c r="I64" s="36">
        <f t="shared" si="8"/>
        <v>3938674.8</v>
      </c>
      <c r="J64" s="35"/>
    </row>
    <row r="65" spans="1:10" ht="15.75" customHeight="1" x14ac:dyDescent="0.2">
      <c r="A65" s="29"/>
      <c r="B65" s="54" t="s">
        <v>94</v>
      </c>
      <c r="C65" s="52"/>
      <c r="D65" s="35">
        <f>D64/C10*100</f>
        <v>1.6041819806021633</v>
      </c>
      <c r="E65" s="35"/>
      <c r="F65" s="52"/>
      <c r="G65" s="35">
        <f>G64/F10*100</f>
        <v>3.4569225612009933</v>
      </c>
      <c r="H65" s="35"/>
      <c r="I65" s="36"/>
      <c r="J65" s="32"/>
    </row>
    <row r="66" spans="1:10" ht="15.75" customHeight="1" x14ac:dyDescent="0.2">
      <c r="A66" s="29"/>
      <c r="B66" s="54" t="s">
        <v>95</v>
      </c>
      <c r="C66" s="63"/>
      <c r="D66" s="35">
        <v>11748.8</v>
      </c>
      <c r="E66" s="35"/>
      <c r="F66" s="63"/>
      <c r="G66" s="35">
        <v>5000</v>
      </c>
      <c r="H66" s="35"/>
      <c r="I66" s="36">
        <f t="shared" si="8"/>
        <v>-6748.7999999999993</v>
      </c>
      <c r="J66" s="35"/>
    </row>
    <row r="67" spans="1:10" ht="15.75" customHeight="1" x14ac:dyDescent="0.2">
      <c r="A67" s="29"/>
      <c r="B67" s="54" t="s">
        <v>94</v>
      </c>
      <c r="C67" s="63"/>
      <c r="D67" s="64">
        <f>D66/C10*100</f>
        <v>6.4701276223807147E-3</v>
      </c>
      <c r="E67" s="35"/>
      <c r="F67" s="63"/>
      <c r="G67" s="65">
        <f>G66/F10*100</f>
        <v>2.5226996322183447E-3</v>
      </c>
      <c r="H67" s="35"/>
      <c r="I67" s="36"/>
      <c r="J67" s="66"/>
    </row>
    <row r="68" spans="1:10" ht="27.75" customHeight="1" x14ac:dyDescent="0.2">
      <c r="A68" s="67" t="s">
        <v>96</v>
      </c>
      <c r="B68" s="67"/>
      <c r="C68" s="10"/>
      <c r="D68" s="10"/>
      <c r="E68" s="11"/>
      <c r="F68" s="10"/>
      <c r="G68" s="11"/>
      <c r="H68" s="4"/>
      <c r="I68" s="11"/>
      <c r="J68" s="9"/>
    </row>
    <row r="69" spans="1:10" x14ac:dyDescent="0.2">
      <c r="C69" s="2"/>
      <c r="D69" s="2"/>
      <c r="F69" s="2"/>
      <c r="G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D6:D7"/>
    <mergeCell ref="E6:E7"/>
    <mergeCell ref="F6:F7"/>
    <mergeCell ref="G6:G7"/>
    <mergeCell ref="H6:H7"/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2023-04-06T06:39:11Z</dcterms:created>
  <dcterms:modified xsi:type="dcterms:W3CDTF">2023-04-06T06:39:34Z</dcterms:modified>
</cp:coreProperties>
</file>