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130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Лист1!$16:$16</definedName>
  </definedNames>
  <calcPr calcId="145621"/>
</workbook>
</file>

<file path=xl/calcChain.xml><?xml version="1.0" encoding="utf-8"?>
<calcChain xmlns="http://schemas.openxmlformats.org/spreadsheetml/2006/main">
  <c r="C69" i="1" l="1"/>
  <c r="E67" i="1"/>
  <c r="C67" i="1"/>
  <c r="C65" i="1"/>
  <c r="D61" i="1" l="1"/>
  <c r="E61" i="1"/>
  <c r="C61" i="1"/>
  <c r="D55" i="1"/>
  <c r="E55" i="1"/>
  <c r="C55" i="1"/>
  <c r="D52" i="1"/>
  <c r="E52" i="1"/>
  <c r="C52" i="1"/>
  <c r="D49" i="1"/>
  <c r="E49" i="1"/>
  <c r="C49" i="1"/>
  <c r="D46" i="1"/>
  <c r="E46" i="1"/>
  <c r="C46" i="1"/>
  <c r="D42" i="1"/>
  <c r="E42" i="1"/>
  <c r="C42" i="1"/>
  <c r="D36" i="1"/>
  <c r="E36" i="1"/>
  <c r="C36" i="1"/>
  <c r="D33" i="1"/>
  <c r="E33" i="1"/>
  <c r="C33" i="1"/>
  <c r="D30" i="1"/>
  <c r="E30" i="1"/>
  <c r="C30" i="1"/>
  <c r="D26" i="1"/>
  <c r="E26" i="1"/>
  <c r="C26" i="1"/>
  <c r="D24" i="1"/>
  <c r="E24" i="1"/>
  <c r="C24" i="1"/>
  <c r="D22" i="1"/>
  <c r="E22" i="1"/>
  <c r="C22" i="1"/>
  <c r="D19" i="1"/>
  <c r="E19" i="1"/>
  <c r="C19" i="1"/>
  <c r="E18" i="1" l="1"/>
  <c r="D18" i="1"/>
  <c r="C18" i="1"/>
  <c r="E56" i="1"/>
  <c r="D56" i="1"/>
  <c r="C56" i="1"/>
  <c r="D64" i="1" l="1"/>
  <c r="E64" i="1"/>
  <c r="C64" i="1"/>
  <c r="D68" i="1"/>
  <c r="E68" i="1"/>
  <c r="C68" i="1"/>
  <c r="D63" i="1" l="1"/>
  <c r="E63" i="1"/>
  <c r="C63" i="1"/>
  <c r="C17" i="1" l="1"/>
  <c r="D17" i="1"/>
  <c r="E17" i="1"/>
</calcChain>
</file>

<file path=xl/sharedStrings.xml><?xml version="1.0" encoding="utf-8"?>
<sst xmlns="http://schemas.openxmlformats.org/spreadsheetml/2006/main" count="120" uniqueCount="120">
  <si>
    <t>УТВЕРЖДЕНЫ</t>
  </si>
  <si>
    <t>областным законом</t>
  </si>
  <si>
    <t>Код бюджетной классификации</t>
  </si>
  <si>
    <t>Источник доходов</t>
  </si>
  <si>
    <t>2023 год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</si>
  <si>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</si>
  <si>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</si>
  <si>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</si>
  <si>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</si>
  <si>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</si>
  <si>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</si>
  <si>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</si>
  <si>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</si>
  <si>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</si>
  <si>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</si>
  <si>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</si>
  <si>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</si>
  <si>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</si>
  <si>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</si>
  <si>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</si>
  <si>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1 05 06000 01 0000 110</t>
  </si>
  <si>
    <t>Налог на профессиональный доход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</si>
  <si>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</si>
  <si>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</si>
  <si>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</si>
  <si>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</si>
  <si>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</si>
  <si>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</si>
  <si>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</si>
  <si>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</si>
  <si>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</si>
  <si>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</si>
  <si>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</si>
  <si>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</si>
  <si>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</si>
  <si>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</si>
  <si>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</si>
  <si>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</si>
  <si>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</si>
  <si>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</si>
  <si>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</si>
  <si>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</si>
  <si>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</si>
  <si>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</si>
  <si>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</si>
  <si>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</si>
  <si>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1 11 02000 00 0000 120</t>
  </si>
  <si>
    <t>Доходы от размещения средств бюджетов</t>
  </si>
  <si>
    <t>1 11 03000 00 0000 120</t>
  </si>
  <si>
    <t>Проценты, полученные от предоставления бюджетных кредитов внутри страны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</si>
  <si>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</si>
  <si>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</si>
  <si>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</si>
  <si>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</si>
  <si>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</si>
  <si>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</si>
  <si>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</si>
  <si>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</si>
  <si>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1 12 02000 00 0000 120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</si>
  <si>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</si>
  <si>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</si>
  <si>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</si>
  <si>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</si>
  <si>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</si>
  <si>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</si>
  <si>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</si>
  <si>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</si>
  <si>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</si>
  <si>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</si>
  <si>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</si>
  <si>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</si>
  <si>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</si>
  <si>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</si>
  <si>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</si>
  <si>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1 15 00000 00 0000 000</t>
  </si>
  <si>
    <t>АДМИНИСТРАТИВНЫЕ ПЛАТЕЖИ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</si>
  <si>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</si>
  <si>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</si>
  <si>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1 15 07000 01 0000 140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</si>
  <si>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</si>
  <si>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</si>
  <si>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</si>
  <si>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</si>
  <si>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</si>
  <si>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</si>
  <si>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</si>
  <si>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</si>
  <si>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</si>
  <si>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</si>
  <si>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</si>
  <si>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</si>
  <si>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</si>
  <si>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>1 17 00000 00 0000 000</t>
  </si>
  <si>
    <t>ПРОЧИЕ НЕНАЛОГОВЫЕ ДОХОДЫ</t>
  </si>
  <si>
    <t>1 17 05000 00 0000 180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</si>
  <si>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</si>
  <si>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</si>
  <si>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</si>
  <si>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</si>
  <si>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</si>
  <si>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</si>
  <si>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</si>
  <si>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</si>
  <si>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</si>
  <si>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</si>
  <si>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</si>
  <si>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</si>
  <si>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</si>
  <si>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2 03 02000 02 0000 150</t>
  </si>
  <si>
    <t>Безвозмездные поступления от государственных (муниципальных) организаций в бюджеты субъектов Российской Федерации</t>
  </si>
  <si>
    <t>2024 год</t>
  </si>
  <si>
    <t>Сумма
(тысяч рублей)</t>
  </si>
  <si>
    <t>(приложение 1)</t>
  </si>
  <si>
    <t>2025 год</t>
  </si>
  <si>
    <t>от 19 декабря 2022 года № 151-оз</t>
  </si>
  <si>
    <t>Прогнозируемые поступления</t>
  </si>
  <si>
    <t xml:space="preserve">налоговых, неналоговых доходов и безвозмездных поступлений </t>
  </si>
  <si>
    <t xml:space="preserve">в областной бюджет Ленинградской области по кодам видов доходов </t>
  </si>
  <si>
    <t>на 2023 год и на плановый период 2024 и 2025 годов</t>
  </si>
  <si>
    <t>(в редакции областного закона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</si>
</sst>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7" x14ac:knownFonts="1"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5" fillId="0" borderId="0" xfId="0" applyFont="1" applyAlignment="1"/>
    <xf numFmtId="165" fontId="1" fillId="0" borderId="0" xfId="0" applyNumberFormat="1" applyFont="1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view="pageBreakPreview" topLeftCell="A7" zoomScale="110" zoomScaleNormal="100" zoomScaleSheetLayoutView="110" workbookViewId="0">
      <selection activeCell="C6" sqref="C6"/>
    </sheetView>
  </sheetViews>
  <sheetFormatPr defaultColWidth="9.140625" defaultRowHeight="15.75" x14ac:dyDescent="0.25"/>
  <cols>
    <col min="1" max="1" width="25.140625" style="11" customWidth="1"/>
    <col min="2" max="2" width="44.42578125" style="1" customWidth="1"/>
    <col min="3" max="5" width="20.28515625" style="1" customWidth="1"/>
    <col min="6" max="16384" width="9.140625" style="1"/>
  </cols>
  <sheetData>
    <row r="1" spans="1:6" x14ac:dyDescent="0.25">
      <c r="D1" s="18" t="s">
        <v>0</v>
      </c>
      <c r="E1" s="17"/>
      <c r="F1" s="17"/>
    </row>
    <row r="2" spans="1:6" x14ac:dyDescent="0.25">
      <c r="D2" s="18" t="s">
        <v>1</v>
      </c>
      <c r="E2" s="17"/>
      <c r="F2" s="17"/>
    </row>
    <row r="3" spans="1:6" x14ac:dyDescent="0.25">
      <c r="D3" s="18" t="s">
        <v>114</v>
      </c>
      <c r="E3" s="17"/>
      <c r="F3" s="17"/>
    </row>
    <row r="4" spans="1:6" x14ac:dyDescent="0.25">
      <c r="D4" s="18" t="s">
        <v>112</v>
      </c>
      <c r="E4" s="17"/>
      <c r="F4" s="17"/>
    </row>
    <row r="5" spans="1:6" x14ac:dyDescent="0.25">
      <c r="D5" s="1" t="s">
        <v>119</v>
      </c>
    </row>
    <row r="8" spans="1:6" ht="16.5" x14ac:dyDescent="0.25">
      <c r="A8" s="23" t="s">
        <v>115</v>
      </c>
      <c r="B8" s="23"/>
      <c r="C8" s="23"/>
      <c r="D8" s="23"/>
      <c r="E8" s="23"/>
    </row>
    <row r="9" spans="1:6" ht="16.5" x14ac:dyDescent="0.25">
      <c r="A9" s="23" t="s">
        <v>116</v>
      </c>
      <c r="B9" s="23"/>
      <c r="C9" s="23"/>
      <c r="D9" s="23"/>
      <c r="E9" s="23"/>
    </row>
    <row r="10" spans="1:6" ht="16.5" x14ac:dyDescent="0.25">
      <c r="A10" s="23" t="s">
        <v>117</v>
      </c>
      <c r="B10" s="23"/>
      <c r="C10" s="23"/>
      <c r="D10" s="23"/>
      <c r="E10" s="23"/>
    </row>
    <row r="11" spans="1:6" ht="16.5" x14ac:dyDescent="0.25">
      <c r="A11" s="23" t="s">
        <v>118</v>
      </c>
      <c r="B11" s="23"/>
      <c r="C11" s="23"/>
      <c r="D11" s="23"/>
      <c r="E11" s="23"/>
    </row>
    <row r="14" spans="1:6" s="2" customFormat="1" ht="31.5" customHeight="1" x14ac:dyDescent="0.2">
      <c r="A14" s="19" t="s">
        <v>2</v>
      </c>
      <c r="B14" s="21" t="s">
        <v>3</v>
      </c>
      <c r="C14" s="24" t="s">
        <v>111</v>
      </c>
      <c r="D14" s="25"/>
      <c r="E14" s="26"/>
    </row>
    <row r="15" spans="1:6" x14ac:dyDescent="0.25">
      <c r="A15" s="20"/>
      <c r="B15" s="22"/>
      <c r="C15" s="5" t="s">
        <v>4</v>
      </c>
      <c r="D15" s="5" t="s">
        <v>110</v>
      </c>
      <c r="E15" s="5" t="s">
        <v>113</v>
      </c>
    </row>
    <row r="16" spans="1:6" x14ac:dyDescent="0.25">
      <c r="A16" s="3">
        <v>1</v>
      </c>
      <c r="B16" s="3">
        <v>2</v>
      </c>
      <c r="C16" s="3">
        <v>3</v>
      </c>
      <c r="D16" s="3">
        <v>4</v>
      </c>
      <c r="E16" s="3">
        <v>5</v>
      </c>
    </row>
    <row r="17" spans="1:5" s="7" customFormat="1" x14ac:dyDescent="0.2">
      <c r="A17" s="12"/>
      <c r="B17" s="6" t="s">
        <v>5</v>
      </c>
      <c r="C17" s="8">
        <f>C18+C63</f>
        <v>171836368.50000003</v>
      </c>
      <c r="D17" s="8">
        <f t="shared" ref="D17:E17" si="0">D18+D63</f>
        <v>174923695.29999998</v>
      </c>
      <c r="E17" s="8">
        <f t="shared" si="0"/>
        <v>175940222.59999999</v>
      </c>
    </row>
    <row r="18" spans="1:5" s="4" customFormat="1" ht="31.5" x14ac:dyDescent="0.2">
      <c r="A18" s="13" t="s">
        <v>6</v>
      </c>
      <c r="B18" s="10" t="s">
        <v>7</v>
      </c>
      <c r="C18" s="9">
        <f>C19+C22+C24+C26+C30+C33+C36+C42+C46+C49+C52+C55+C61</f>
        <v>153456627.40000004</v>
      </c>
      <c r="D18" s="9">
        <f t="shared" ref="D18:E18" si="1">D19+D22+D24+D26+D30+D33+D36+D42+D46+D49+D52+D55+D61</f>
        <v>157912755.19999999</v>
      </c>
      <c r="E18" s="9">
        <f t="shared" si="1"/>
        <v>160886774.19999999</v>
      </c>
    </row>
    <row r="19" spans="1:5" s="4" customFormat="1" x14ac:dyDescent="0.2">
      <c r="A19" s="13" t="s">
        <v>8</v>
      </c>
      <c r="B19" s="10" t="s">
        <v>9</v>
      </c>
      <c r="C19" s="9">
        <f>C20+C21</f>
        <v>108230093.40000001</v>
      </c>
      <c r="D19" s="9">
        <f t="shared" ref="D19:E19" si="2">D20+D21</f>
        <v>111752340.2</v>
      </c>
      <c r="E19" s="9">
        <f t="shared" si="2"/>
        <v>114273260</v>
      </c>
    </row>
    <row r="20" spans="1:5" s="4" customFormat="1" x14ac:dyDescent="0.2">
      <c r="A20" s="13" t="s">
        <v>10</v>
      </c>
      <c r="B20" s="10" t="s">
        <v>11</v>
      </c>
      <c r="C20" s="9">
        <v>69068456.700000003</v>
      </c>
      <c r="D20" s="9">
        <v>70105008</v>
      </c>
      <c r="E20" s="9">
        <v>70250818</v>
      </c>
    </row>
    <row r="21" spans="1:5" s="4" customFormat="1" x14ac:dyDescent="0.2">
      <c r="A21" s="13" t="s">
        <v>12</v>
      </c>
      <c r="B21" s="10" t="s">
        <v>13</v>
      </c>
      <c r="C21" s="9">
        <v>39161636.700000003</v>
      </c>
      <c r="D21" s="9">
        <v>41647332.200000003</v>
      </c>
      <c r="E21" s="9">
        <v>44022442</v>
      </c>
    </row>
    <row r="22" spans="1:5" s="4" customFormat="1" ht="63" x14ac:dyDescent="0.2">
      <c r="A22" s="13" t="s">
        <v>14</v>
      </c>
      <c r="B22" s="10" t="s">
        <v>15</v>
      </c>
      <c r="C22" s="9">
        <f>C23</f>
        <v>12691957.699999999</v>
      </c>
      <c r="D22" s="9">
        <f t="shared" ref="D22:E22" si="3">D23</f>
        <v>13245581.6</v>
      </c>
      <c r="E22" s="9">
        <f t="shared" si="3"/>
        <v>13357970</v>
      </c>
    </row>
    <row r="23" spans="1:5" s="4" customFormat="1" ht="47.25" x14ac:dyDescent="0.2">
      <c r="A23" s="13" t="s">
        <v>16</v>
      </c>
      <c r="B23" s="10" t="s">
        <v>17</v>
      </c>
      <c r="C23" s="9">
        <v>12691957.699999999</v>
      </c>
      <c r="D23" s="9">
        <v>13245581.6</v>
      </c>
      <c r="E23" s="9">
        <v>13357970</v>
      </c>
    </row>
    <row r="24" spans="1:5" s="4" customFormat="1" x14ac:dyDescent="0.2">
      <c r="A24" s="13" t="s">
        <v>18</v>
      </c>
      <c r="B24" s="10" t="s">
        <v>19</v>
      </c>
      <c r="C24" s="9">
        <f>C25</f>
        <v>195300</v>
      </c>
      <c r="D24" s="9">
        <f t="shared" ref="D24:E24" si="4">D25</f>
        <v>205065</v>
      </c>
      <c r="E24" s="9">
        <f t="shared" si="4"/>
        <v>213267</v>
      </c>
    </row>
    <row r="25" spans="1:5" s="4" customFormat="1" x14ac:dyDescent="0.2">
      <c r="A25" s="13" t="s">
        <v>20</v>
      </c>
      <c r="B25" s="10" t="s">
        <v>21</v>
      </c>
      <c r="C25" s="9">
        <v>195300</v>
      </c>
      <c r="D25" s="9">
        <v>205065</v>
      </c>
      <c r="E25" s="9">
        <v>213267</v>
      </c>
    </row>
    <row r="26" spans="1:5" s="4" customFormat="1" x14ac:dyDescent="0.2">
      <c r="A26" s="13" t="s">
        <v>22</v>
      </c>
      <c r="B26" s="10" t="s">
        <v>23</v>
      </c>
      <c r="C26" s="9">
        <f>C27+C28+C29</f>
        <v>29150068</v>
      </c>
      <c r="D26" s="9">
        <f t="shared" ref="D26:E26" si="5">D27+D28+D29</f>
        <v>29489652</v>
      </c>
      <c r="E26" s="9">
        <f t="shared" si="5"/>
        <v>29833366</v>
      </c>
    </row>
    <row r="27" spans="1:5" s="4" customFormat="1" x14ac:dyDescent="0.2">
      <c r="A27" s="13" t="s">
        <v>24</v>
      </c>
      <c r="B27" s="10" t="s">
        <v>25</v>
      </c>
      <c r="C27" s="9">
        <v>25900000</v>
      </c>
      <c r="D27" s="9">
        <v>26184900</v>
      </c>
      <c r="E27" s="9">
        <v>26473000</v>
      </c>
    </row>
    <row r="28" spans="1:5" s="4" customFormat="1" x14ac:dyDescent="0.2">
      <c r="A28" s="13" t="s">
        <v>26</v>
      </c>
      <c r="B28" s="10" t="s">
        <v>27</v>
      </c>
      <c r="C28" s="9">
        <v>3216693</v>
      </c>
      <c r="D28" s="9">
        <v>3271377</v>
      </c>
      <c r="E28" s="9">
        <v>3326991</v>
      </c>
    </row>
    <row r="29" spans="1:5" s="4" customFormat="1" x14ac:dyDescent="0.2">
      <c r="A29" s="13" t="s">
        <v>28</v>
      </c>
      <c r="B29" s="10" t="s">
        <v>29</v>
      </c>
      <c r="C29" s="9">
        <v>33375</v>
      </c>
      <c r="D29" s="9">
        <v>33375</v>
      </c>
      <c r="E29" s="9">
        <v>33375</v>
      </c>
    </row>
    <row r="30" spans="1:5" s="4" customFormat="1" ht="47.25" x14ac:dyDescent="0.2">
      <c r="A30" s="13" t="s">
        <v>30</v>
      </c>
      <c r="B30" s="10" t="s">
        <v>31</v>
      </c>
      <c r="C30" s="9">
        <f>C31+C32</f>
        <v>490162</v>
      </c>
      <c r="D30" s="9">
        <f t="shared" ref="D30:E30" si="6">D31+D32</f>
        <v>480365</v>
      </c>
      <c r="E30" s="9">
        <f t="shared" si="6"/>
        <v>465963</v>
      </c>
    </row>
    <row r="31" spans="1:5" s="4" customFormat="1" x14ac:dyDescent="0.2">
      <c r="A31" s="13" t="s">
        <v>32</v>
      </c>
      <c r="B31" s="10" t="s">
        <v>33</v>
      </c>
      <c r="C31" s="9">
        <v>489862</v>
      </c>
      <c r="D31" s="9">
        <v>480065</v>
      </c>
      <c r="E31" s="9">
        <v>465663</v>
      </c>
    </row>
    <row r="32" spans="1:5" s="4" customFormat="1" ht="47.25" x14ac:dyDescent="0.2">
      <c r="A32" s="13" t="s">
        <v>34</v>
      </c>
      <c r="B32" s="10" t="s">
        <v>35</v>
      </c>
      <c r="C32" s="9">
        <v>300</v>
      </c>
      <c r="D32" s="9">
        <v>300</v>
      </c>
      <c r="E32" s="9">
        <v>300</v>
      </c>
    </row>
    <row r="33" spans="1:5" s="4" customFormat="1" x14ac:dyDescent="0.2">
      <c r="A33" s="13" t="s">
        <v>36</v>
      </c>
      <c r="B33" s="10" t="s">
        <v>37</v>
      </c>
      <c r="C33" s="9">
        <f>C34+C35</f>
        <v>403162.1</v>
      </c>
      <c r="D33" s="9">
        <f t="shared" ref="D33:E33" si="7">D34+D35</f>
        <v>412180</v>
      </c>
      <c r="E33" s="9">
        <f t="shared" si="7"/>
        <v>407951.4</v>
      </c>
    </row>
    <row r="34" spans="1:5" s="4" customFormat="1" ht="110.25" x14ac:dyDescent="0.2">
      <c r="A34" s="13" t="s">
        <v>38</v>
      </c>
      <c r="B34" s="10" t="s">
        <v>39</v>
      </c>
      <c r="C34" s="9">
        <v>14347</v>
      </c>
      <c r="D34" s="9">
        <v>14346.9</v>
      </c>
      <c r="E34" s="9">
        <v>14347.2</v>
      </c>
    </row>
    <row r="35" spans="1:5" s="4" customFormat="1" ht="63" x14ac:dyDescent="0.2">
      <c r="A35" s="13" t="s">
        <v>40</v>
      </c>
      <c r="B35" s="10" t="s">
        <v>41</v>
      </c>
      <c r="C35" s="9">
        <v>388815.1</v>
      </c>
      <c r="D35" s="9">
        <v>397833.1</v>
      </c>
      <c r="E35" s="9">
        <v>393604.2</v>
      </c>
    </row>
    <row r="36" spans="1:5" s="4" customFormat="1" ht="63" x14ac:dyDescent="0.2">
      <c r="A36" s="13" t="s">
        <v>42</v>
      </c>
      <c r="B36" s="10" t="s">
        <v>43</v>
      </c>
      <c r="C36" s="9">
        <f>C37+C38+C39+C40+C41</f>
        <v>98378</v>
      </c>
      <c r="D36" s="9">
        <f t="shared" ref="D36:E36" si="8">D37+D38+D39+D40+D41</f>
        <v>89989</v>
      </c>
      <c r="E36" s="9">
        <f t="shared" si="8"/>
        <v>85320.4</v>
      </c>
    </row>
    <row r="37" spans="1:5" s="4" customFormat="1" ht="110.25" x14ac:dyDescent="0.2">
      <c r="A37" s="13" t="s">
        <v>44</v>
      </c>
      <c r="B37" s="10" t="s">
        <v>45</v>
      </c>
      <c r="C37" s="9">
        <v>32377</v>
      </c>
      <c r="D37" s="9">
        <v>25135</v>
      </c>
      <c r="E37" s="9">
        <v>26687</v>
      </c>
    </row>
    <row r="38" spans="1:5" s="4" customFormat="1" x14ac:dyDescent="0.2">
      <c r="A38" s="13" t="s">
        <v>46</v>
      </c>
      <c r="B38" s="10" t="s">
        <v>47</v>
      </c>
      <c r="C38" s="9">
        <v>0</v>
      </c>
      <c r="D38" s="9">
        <v>0</v>
      </c>
      <c r="E38" s="9">
        <v>0</v>
      </c>
    </row>
    <row r="39" spans="1:5" s="4" customFormat="1" ht="31.5" x14ac:dyDescent="0.2">
      <c r="A39" s="13" t="s">
        <v>48</v>
      </c>
      <c r="B39" s="10" t="s">
        <v>49</v>
      </c>
      <c r="C39" s="9">
        <v>191</v>
      </c>
      <c r="D39" s="9">
        <v>131</v>
      </c>
      <c r="E39" s="9">
        <v>80.400000000000006</v>
      </c>
    </row>
    <row r="40" spans="1:5" s="4" customFormat="1" ht="141.75" x14ac:dyDescent="0.2">
      <c r="A40" s="13" t="s">
        <v>50</v>
      </c>
      <c r="B40" s="10" t="s">
        <v>51</v>
      </c>
      <c r="C40" s="9">
        <v>62500</v>
      </c>
      <c r="D40" s="9">
        <v>61350</v>
      </c>
      <c r="E40" s="9">
        <v>58150</v>
      </c>
    </row>
    <row r="41" spans="1:5" s="4" customFormat="1" ht="31.5" x14ac:dyDescent="0.2">
      <c r="A41" s="13" t="s">
        <v>52</v>
      </c>
      <c r="B41" s="10" t="s">
        <v>53</v>
      </c>
      <c r="C41" s="9">
        <v>3310</v>
      </c>
      <c r="D41" s="9">
        <v>3373</v>
      </c>
      <c r="E41" s="9">
        <v>403</v>
      </c>
    </row>
    <row r="42" spans="1:5" s="4" customFormat="1" ht="31.5" x14ac:dyDescent="0.2">
      <c r="A42" s="13" t="s">
        <v>54</v>
      </c>
      <c r="B42" s="10" t="s">
        <v>55</v>
      </c>
      <c r="C42" s="9">
        <f>C43+C44+C45</f>
        <v>391916.1</v>
      </c>
      <c r="D42" s="9">
        <f t="shared" ref="D42:E42" si="9">D43+D44+D45</f>
        <v>430674.1</v>
      </c>
      <c r="E42" s="9">
        <f t="shared" si="9"/>
        <v>441782.1</v>
      </c>
    </row>
    <row r="43" spans="1:5" s="4" customFormat="1" ht="31.5" x14ac:dyDescent="0.2">
      <c r="A43" s="13" t="s">
        <v>56</v>
      </c>
      <c r="B43" s="10" t="s">
        <v>57</v>
      </c>
      <c r="C43" s="9">
        <v>137811.1</v>
      </c>
      <c r="D43" s="9">
        <v>137811.1</v>
      </c>
      <c r="E43" s="9">
        <v>137811.1</v>
      </c>
    </row>
    <row r="44" spans="1:5" s="4" customFormat="1" x14ac:dyDescent="0.2">
      <c r="A44" s="13" t="s">
        <v>58</v>
      </c>
      <c r="B44" s="10" t="s">
        <v>59</v>
      </c>
      <c r="C44" s="9">
        <v>7954</v>
      </c>
      <c r="D44" s="9">
        <v>7957</v>
      </c>
      <c r="E44" s="9">
        <v>7960</v>
      </c>
    </row>
    <row r="45" spans="1:5" s="4" customFormat="1" x14ac:dyDescent="0.2">
      <c r="A45" s="13" t="s">
        <v>60</v>
      </c>
      <c r="B45" s="10" t="s">
        <v>61</v>
      </c>
      <c r="C45" s="9">
        <v>246151</v>
      </c>
      <c r="D45" s="9">
        <v>284906</v>
      </c>
      <c r="E45" s="9">
        <v>296011</v>
      </c>
    </row>
    <row r="46" spans="1:5" s="4" customFormat="1" ht="47.25" x14ac:dyDescent="0.2">
      <c r="A46" s="13" t="s">
        <v>62</v>
      </c>
      <c r="B46" s="10" t="s">
        <v>63</v>
      </c>
      <c r="C46" s="9">
        <f>C47+C48</f>
        <v>181182.80000000002</v>
      </c>
      <c r="D46" s="9">
        <f t="shared" ref="D46:E46" si="10">D47+D48</f>
        <v>182010.7</v>
      </c>
      <c r="E46" s="9">
        <f t="shared" si="10"/>
        <v>182196.1</v>
      </c>
    </row>
    <row r="47" spans="1:5" s="4" customFormat="1" x14ac:dyDescent="0.2">
      <c r="A47" s="13" t="s">
        <v>64</v>
      </c>
      <c r="B47" s="10" t="s">
        <v>65</v>
      </c>
      <c r="C47" s="9">
        <v>164120.1</v>
      </c>
      <c r="D47" s="9">
        <v>164385.1</v>
      </c>
      <c r="E47" s="9">
        <v>164654.1</v>
      </c>
    </row>
    <row r="48" spans="1:5" s="4" customFormat="1" ht="31.5" x14ac:dyDescent="0.2">
      <c r="A48" s="13" t="s">
        <v>66</v>
      </c>
      <c r="B48" s="10" t="s">
        <v>67</v>
      </c>
      <c r="C48" s="9">
        <v>17062.7</v>
      </c>
      <c r="D48" s="9">
        <v>17625.599999999999</v>
      </c>
      <c r="E48" s="9">
        <v>17542</v>
      </c>
    </row>
    <row r="49" spans="1:5" s="4" customFormat="1" ht="47.25" x14ac:dyDescent="0.2">
      <c r="A49" s="13" t="s">
        <v>68</v>
      </c>
      <c r="B49" s="10" t="s">
        <v>69</v>
      </c>
      <c r="C49" s="9">
        <f>C50+C51</f>
        <v>323</v>
      </c>
      <c r="D49" s="9">
        <f t="shared" ref="D49:E49" si="11">D50+D51</f>
        <v>0</v>
      </c>
      <c r="E49" s="9">
        <f t="shared" si="11"/>
        <v>0</v>
      </c>
    </row>
    <row r="50" spans="1:5" s="4" customFormat="1" ht="126" x14ac:dyDescent="0.2">
      <c r="A50" s="13" t="s">
        <v>70</v>
      </c>
      <c r="B50" s="10" t="s">
        <v>71</v>
      </c>
      <c r="C50" s="9">
        <v>239</v>
      </c>
      <c r="D50" s="9">
        <v>0</v>
      </c>
      <c r="E50" s="9">
        <v>0</v>
      </c>
    </row>
    <row r="51" spans="1:5" s="4" customFormat="1" ht="47.25" x14ac:dyDescent="0.2">
      <c r="A51" s="13" t="s">
        <v>72</v>
      </c>
      <c r="B51" s="10" t="s">
        <v>73</v>
      </c>
      <c r="C51" s="9">
        <v>84</v>
      </c>
      <c r="D51" s="9">
        <v>0</v>
      </c>
      <c r="E51" s="9">
        <v>0</v>
      </c>
    </row>
    <row r="52" spans="1:5" s="4" customFormat="1" x14ac:dyDescent="0.2">
      <c r="A52" s="13" t="s">
        <v>74</v>
      </c>
      <c r="B52" s="10" t="s">
        <v>75</v>
      </c>
      <c r="C52" s="9">
        <f>C53+C54</f>
        <v>6637.3</v>
      </c>
      <c r="D52" s="9">
        <f t="shared" ref="D52:E52" si="12">D53+D54</f>
        <v>5985.3</v>
      </c>
      <c r="E52" s="9">
        <f t="shared" si="12"/>
        <v>5402.3</v>
      </c>
    </row>
    <row r="53" spans="1:5" s="4" customFormat="1" ht="63" x14ac:dyDescent="0.2">
      <c r="A53" s="13" t="s">
        <v>76</v>
      </c>
      <c r="B53" s="10" t="s">
        <v>77</v>
      </c>
      <c r="C53" s="9">
        <v>6231.2</v>
      </c>
      <c r="D53" s="9">
        <v>5579.2</v>
      </c>
      <c r="E53" s="9">
        <v>4996.2</v>
      </c>
    </row>
    <row r="54" spans="1:5" s="4" customFormat="1" ht="110.25" x14ac:dyDescent="0.2">
      <c r="A54" s="13" t="s">
        <v>78</v>
      </c>
      <c r="B54" s="10" t="s">
        <v>79</v>
      </c>
      <c r="C54" s="9">
        <v>406.1</v>
      </c>
      <c r="D54" s="9">
        <v>406.1</v>
      </c>
      <c r="E54" s="9">
        <v>406.1</v>
      </c>
    </row>
    <row r="55" spans="1:5" s="4" customFormat="1" ht="31.5" x14ac:dyDescent="0.2">
      <c r="A55" s="13" t="s">
        <v>80</v>
      </c>
      <c r="B55" s="10" t="s">
        <v>81</v>
      </c>
      <c r="C55" s="9">
        <f>C56+C57+C58+C59+C60</f>
        <v>1053964.8</v>
      </c>
      <c r="D55" s="9">
        <f t="shared" ref="D55:E55" si="13">D56+D57+D58+D59+D60</f>
        <v>1055432.1000000001</v>
      </c>
      <c r="E55" s="9">
        <f t="shared" si="13"/>
        <v>1056815.7000000002</v>
      </c>
    </row>
    <row r="56" spans="1:5" s="4" customFormat="1" ht="63" x14ac:dyDescent="0.2">
      <c r="A56" s="13" t="s">
        <v>82</v>
      </c>
      <c r="B56" s="10" t="s">
        <v>83</v>
      </c>
      <c r="C56" s="9">
        <f>656296.1+349000</f>
        <v>1005296.1</v>
      </c>
      <c r="D56" s="9">
        <f>656281.9+349000</f>
        <v>1005281.9</v>
      </c>
      <c r="E56" s="9">
        <f>656307.4+349000</f>
        <v>1005307.4</v>
      </c>
    </row>
    <row r="57" spans="1:5" s="4" customFormat="1" ht="63" x14ac:dyDescent="0.2">
      <c r="A57" s="13" t="s">
        <v>84</v>
      </c>
      <c r="B57" s="10" t="s">
        <v>85</v>
      </c>
      <c r="C57" s="9">
        <v>2118.3000000000002</v>
      </c>
      <c r="D57" s="9">
        <v>2118.3000000000002</v>
      </c>
      <c r="E57" s="9">
        <v>2118.3000000000002</v>
      </c>
    </row>
    <row r="58" spans="1:5" s="4" customFormat="1" ht="173.25" x14ac:dyDescent="0.2">
      <c r="A58" s="13" t="s">
        <v>86</v>
      </c>
      <c r="B58" s="10" t="s">
        <v>87</v>
      </c>
      <c r="C58" s="9">
        <v>9244.4</v>
      </c>
      <c r="D58" s="9">
        <v>9225.9</v>
      </c>
      <c r="E58" s="9">
        <v>9184</v>
      </c>
    </row>
    <row r="59" spans="1:5" s="4" customFormat="1" ht="31.5" x14ac:dyDescent="0.2">
      <c r="A59" s="13" t="s">
        <v>88</v>
      </c>
      <c r="B59" s="10" t="s">
        <v>89</v>
      </c>
      <c r="C59" s="9">
        <v>9306</v>
      </c>
      <c r="D59" s="9">
        <v>9306</v>
      </c>
      <c r="E59" s="9">
        <v>9306</v>
      </c>
    </row>
    <row r="60" spans="1:5" s="4" customFormat="1" ht="31.5" x14ac:dyDescent="0.2">
      <c r="A60" s="13" t="s">
        <v>90</v>
      </c>
      <c r="B60" s="10" t="s">
        <v>91</v>
      </c>
      <c r="C60" s="9">
        <v>28000</v>
      </c>
      <c r="D60" s="9">
        <v>29500</v>
      </c>
      <c r="E60" s="9">
        <v>30900</v>
      </c>
    </row>
    <row r="61" spans="1:5" s="4" customFormat="1" x14ac:dyDescent="0.2">
      <c r="A61" s="13" t="s">
        <v>92</v>
      </c>
      <c r="B61" s="10" t="s">
        <v>93</v>
      </c>
      <c r="C61" s="9">
        <f>C62</f>
        <v>563482.19999999995</v>
      </c>
      <c r="D61" s="9">
        <f t="shared" ref="D61:E61" si="14">D62</f>
        <v>563480.19999999995</v>
      </c>
      <c r="E61" s="9">
        <f t="shared" si="14"/>
        <v>563480.19999999995</v>
      </c>
    </row>
    <row r="62" spans="1:5" s="4" customFormat="1" x14ac:dyDescent="0.2">
      <c r="A62" s="13" t="s">
        <v>94</v>
      </c>
      <c r="B62" s="10" t="s">
        <v>95</v>
      </c>
      <c r="C62" s="9">
        <v>563482.19999999995</v>
      </c>
      <c r="D62" s="9">
        <v>563480.19999999995</v>
      </c>
      <c r="E62" s="9">
        <v>563480.19999999995</v>
      </c>
    </row>
    <row r="63" spans="1:5" s="4" customFormat="1" x14ac:dyDescent="0.2">
      <c r="A63" s="14" t="s">
        <v>96</v>
      </c>
      <c r="B63" s="15" t="s">
        <v>97</v>
      </c>
      <c r="C63" s="16">
        <f>C64+C68</f>
        <v>18379741.100000001</v>
      </c>
      <c r="D63" s="16">
        <f t="shared" ref="D63:E63" si="15">D64+D68</f>
        <v>17010940.100000001</v>
      </c>
      <c r="E63" s="16">
        <f t="shared" si="15"/>
        <v>15053448.399999999</v>
      </c>
    </row>
    <row r="64" spans="1:5" s="4" customFormat="1" ht="47.25" x14ac:dyDescent="0.2">
      <c r="A64" s="13" t="s">
        <v>98</v>
      </c>
      <c r="B64" s="10" t="s">
        <v>99</v>
      </c>
      <c r="C64" s="9">
        <f>SUM(C65:C67)</f>
        <v>17299207.5</v>
      </c>
      <c r="D64" s="9">
        <f t="shared" ref="D64:E64" si="16">SUM(D65:D67)</f>
        <v>16040399.4</v>
      </c>
      <c r="E64" s="9">
        <f t="shared" si="16"/>
        <v>15053448.399999999</v>
      </c>
    </row>
    <row r="65" spans="1:5" s="4" customFormat="1" ht="47.25" x14ac:dyDescent="0.2">
      <c r="A65" s="13" t="s">
        <v>100</v>
      </c>
      <c r="B65" s="10" t="s">
        <v>101</v>
      </c>
      <c r="C65" s="9">
        <f>8891312.5+149512.3</f>
        <v>9040824.8000000007</v>
      </c>
      <c r="D65" s="9">
        <v>11187483.300000001</v>
      </c>
      <c r="E65" s="9">
        <v>10197584.199999999</v>
      </c>
    </row>
    <row r="66" spans="1:5" s="4" customFormat="1" ht="31.5" x14ac:dyDescent="0.2">
      <c r="A66" s="13" t="s">
        <v>102</v>
      </c>
      <c r="B66" s="10" t="s">
        <v>103</v>
      </c>
      <c r="C66" s="9">
        <v>3074585.2</v>
      </c>
      <c r="D66" s="9">
        <v>3161282.9999999995</v>
      </c>
      <c r="E66" s="9">
        <v>3210348.7</v>
      </c>
    </row>
    <row r="67" spans="1:5" s="4" customFormat="1" x14ac:dyDescent="0.2">
      <c r="A67" s="13" t="s">
        <v>104</v>
      </c>
      <c r="B67" s="10" t="s">
        <v>105</v>
      </c>
      <c r="C67" s="9">
        <f>5092292.4+91505.1</f>
        <v>5183797.5</v>
      </c>
      <c r="D67" s="9">
        <v>1691633.1</v>
      </c>
      <c r="E67" s="9">
        <f>1164668.9+480846.6</f>
        <v>1645515.5</v>
      </c>
    </row>
    <row r="68" spans="1:5" s="4" customFormat="1" ht="47.25" x14ac:dyDescent="0.2">
      <c r="A68" s="13" t="s">
        <v>106</v>
      </c>
      <c r="B68" s="10" t="s">
        <v>107</v>
      </c>
      <c r="C68" s="9">
        <f>C69</f>
        <v>1080533.6000000001</v>
      </c>
      <c r="D68" s="9">
        <f t="shared" ref="D68:E68" si="17">D69</f>
        <v>970540.7</v>
      </c>
      <c r="E68" s="9">
        <f t="shared" si="17"/>
        <v>0</v>
      </c>
    </row>
    <row r="69" spans="1:5" s="4" customFormat="1" ht="63" x14ac:dyDescent="0.2">
      <c r="A69" s="13" t="s">
        <v>108</v>
      </c>
      <c r="B69" s="10" t="s">
        <v>109</v>
      </c>
      <c r="C69" s="9">
        <f>499000.6+581533</f>
        <v>1080533.6000000001</v>
      </c>
      <c r="D69" s="9">
        <v>970540.7</v>
      </c>
      <c r="E69" s="9">
        <v>0</v>
      </c>
    </row>
  </sheetData>
  <mergeCells count="7">
    <mergeCell ref="A14:A15"/>
    <mergeCell ref="B14:B15"/>
    <mergeCell ref="A8:E8"/>
    <mergeCell ref="A9:E9"/>
    <mergeCell ref="A10:E10"/>
    <mergeCell ref="A11:E11"/>
    <mergeCell ref="C14:E14"/>
  </mergeCells>
  <pageMargins left="0.78740157480314965" right="0.39370078740157483" top="0.78740157480314965" bottom="0.78740157480314965" header="0.31496062992125984" footer="0.31496062992125984"/>
  <pageSetup paperSize="9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Лапицкая Елена Викторовна</dc:creator>
  <cp:lastModifiedBy>Рыженкова Елена Николаевна</cp:lastModifiedBy>
  <cp:lastPrinted>2023-03-13T13:27:00Z</cp:lastPrinted>
  <dcterms:created xsi:type="dcterms:W3CDTF">2021-08-20T06:29:45Z</dcterms:created>
  <dcterms:modified xsi:type="dcterms:W3CDTF">2023-03-13T13:27:03Z</dcterms:modified>
</cp:coreProperties>
</file>