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0035"/>
  </bookViews>
  <sheets>
    <sheet name="на 01.11.2022" sheetId="1" r:id="rId1"/>
  </sheets>
  <calcPr calcId="145621"/>
</workbook>
</file>

<file path=xl/calcChain.xml><?xml version="1.0" encoding="utf-8"?>
<calcChain xmlns="http://schemas.openxmlformats.org/spreadsheetml/2006/main">
  <c r="G66" i="1" l="1"/>
  <c r="D66" i="1"/>
  <c r="I65" i="1"/>
  <c r="G64" i="1"/>
  <c r="D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G49" i="1"/>
  <c r="I49" i="1" s="1"/>
  <c r="F49" i="1"/>
  <c r="D49" i="1"/>
  <c r="C49" i="1"/>
  <c r="F47" i="1"/>
  <c r="C47" i="1"/>
  <c r="J46" i="1"/>
  <c r="I46" i="1"/>
  <c r="H46" i="1"/>
  <c r="E46" i="1"/>
  <c r="J45" i="1"/>
  <c r="I45" i="1"/>
  <c r="H45" i="1"/>
  <c r="E45" i="1"/>
  <c r="G44" i="1"/>
  <c r="J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J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G47" i="1" s="1"/>
  <c r="F9" i="1"/>
  <c r="D9" i="1"/>
  <c r="E9" i="1" s="1"/>
  <c r="C9" i="1"/>
  <c r="H9" i="1" l="1"/>
  <c r="H21" i="1"/>
  <c r="H44" i="1"/>
  <c r="D47" i="1"/>
  <c r="I47" i="1" s="1"/>
  <c r="I9" i="1"/>
  <c r="I21" i="1"/>
  <c r="I44" i="1"/>
  <c r="J9" i="1"/>
</calcChain>
</file>

<file path=xl/sharedStrings.xml><?xml version="1.0" encoding="utf-8"?>
<sst xmlns="http://schemas.openxmlformats.org/spreadsheetml/2006/main" count="100" uniqueCount="96">
  <si>
    <t>от 17.11.2022 №02-08/1073</t>
  </si>
  <si>
    <t>Информация об исполнении консолидированного бюджета Ленинградской области на 01.11.2022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</si>
  <si>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</si>
  <si>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</si>
  <si>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</si>
  <si>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</si>
  <si>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01.11.2021.</t>
  </si>
  <si>
    <t>на 01.11.2022.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</si>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</sst>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dd\.mm\.yyyy"/>
  </numFmts>
  <fonts count="32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indexed="8"/>
      <name val="Arial Cyr"/>
      <family val="2"/>
      <charset val="204"/>
    </font>
    <font>
      <sz val="10"/>
      <color rgb="FFFF0000"/>
      <name val="Arial Cyr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5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7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7" fontId="20" fillId="0" borderId="20">
      <alignment horizontal="center"/>
    </xf>
    <xf numFmtId="167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1" fillId="0" borderId="0"/>
  </cellStyleXfs>
  <cellXfs count="69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 shrinkToFit="1"/>
    </xf>
    <xf numFmtId="0" fontId="10" fillId="2" borderId="7" xfId="0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 shrinkToFit="1"/>
    </xf>
    <xf numFmtId="164" fontId="8" fillId="2" borderId="7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Alignment="1">
      <alignment vertical="top" wrapTex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164" fontId="8" fillId="2" borderId="0" xfId="0" applyNumberFormat="1" applyFont="1" applyFill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horizontal="left" vertical="top" wrapText="1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3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3" fillId="2" borderId="0" xfId="0" applyFont="1" applyFill="1" applyBorder="1" applyAlignment="1">
      <alignment vertical="top" wrapText="1" shrinkToFit="1"/>
    </xf>
    <xf numFmtId="164" fontId="11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166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2" applyNumberFormat="1" applyFont="1" applyFill="1" applyBorder="1" applyAlignment="1">
      <alignment horizontal="center" vertical="top" wrapText="1" shrinkToFit="1"/>
    </xf>
    <xf numFmtId="0" fontId="16" fillId="2" borderId="0" xfId="0" applyFont="1" applyFill="1" applyAlignment="1">
      <alignment horizontal="left" vertical="top" wrapTex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zoomScale="70" zoomScaleNormal="70" workbookViewId="0">
      <selection activeCell="G17" sqref="G17"/>
    </sheetView>
  </sheetViews>
  <sheetFormatPr defaultRowHeight="12.75" x14ac:dyDescent="0.2"/>
  <cols>
    <col min="1" max="1" width="10.7109375" style="1" customWidth="1"/>
    <col min="2" max="2" width="125.7109375" style="1" customWidth="1"/>
    <col min="3" max="3" width="19.7109375" style="4" customWidth="1"/>
    <col min="4" max="4" width="19.85546875" style="4" customWidth="1"/>
    <col min="5" max="5" width="13.7109375" style="4" customWidth="1"/>
    <col min="6" max="6" width="20" style="4" customWidth="1"/>
    <col min="7" max="7" width="20.28515625" style="4" customWidth="1"/>
    <col min="8" max="8" width="15.42578125" style="1" customWidth="1"/>
    <col min="9" max="9" width="16.42578125" style="1" customWidth="1"/>
    <col min="10" max="10" width="17.28515625" style="1" customWidth="1"/>
    <col min="11" max="11" width="30.5703125" style="1" customWidth="1"/>
    <col min="12" max="16384" width="9.140625" style="1"/>
  </cols>
  <sheetData>
    <row r="1" spans="1:10" x14ac:dyDescent="0.2">
      <c r="C1" s="2"/>
      <c r="D1" s="3"/>
      <c r="F1" s="2"/>
      <c r="G1" s="5" t="s">
        <v>0</v>
      </c>
      <c r="H1" s="5"/>
      <c r="I1" s="5"/>
      <c r="J1" s="5"/>
    </row>
    <row r="2" spans="1:10" ht="15.75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">
      <c r="A4" s="8"/>
      <c r="B4" s="9"/>
      <c r="C4" s="10"/>
      <c r="D4" s="11"/>
      <c r="E4" s="11"/>
      <c r="F4" s="10"/>
      <c r="G4" s="10"/>
      <c r="H4" s="12"/>
      <c r="I4" s="13"/>
      <c r="J4" s="14" t="s">
        <v>3</v>
      </c>
    </row>
    <row r="5" spans="1:10" x14ac:dyDescent="0.2">
      <c r="A5" s="15" t="s">
        <v>4</v>
      </c>
      <c r="B5" s="15" t="s">
        <v>5</v>
      </c>
      <c r="C5" s="16" t="s">
        <v>6</v>
      </c>
      <c r="D5" s="17"/>
      <c r="E5" s="18"/>
      <c r="F5" s="16" t="s">
        <v>7</v>
      </c>
      <c r="G5" s="17"/>
      <c r="H5" s="18"/>
      <c r="I5" s="15" t="s">
        <v>8</v>
      </c>
      <c r="J5" s="19" t="s">
        <v>9</v>
      </c>
    </row>
    <row r="6" spans="1:10" ht="12.75" customHeight="1" x14ac:dyDescent="0.2">
      <c r="A6" s="20"/>
      <c r="B6" s="20"/>
      <c r="C6" s="15" t="s">
        <v>10</v>
      </c>
      <c r="D6" s="15" t="s">
        <v>11</v>
      </c>
      <c r="E6" s="21" t="s">
        <v>12</v>
      </c>
      <c r="F6" s="15" t="s">
        <v>10</v>
      </c>
      <c r="G6" s="15" t="s">
        <v>11</v>
      </c>
      <c r="H6" s="21" t="s">
        <v>12</v>
      </c>
      <c r="I6" s="20"/>
      <c r="J6" s="22"/>
    </row>
    <row r="7" spans="1:10" ht="15.75" customHeight="1" x14ac:dyDescent="0.2">
      <c r="A7" s="23"/>
      <c r="B7" s="23"/>
      <c r="C7" s="23"/>
      <c r="D7" s="23"/>
      <c r="E7" s="24"/>
      <c r="F7" s="23"/>
      <c r="G7" s="23"/>
      <c r="H7" s="24"/>
      <c r="I7" s="23"/>
      <c r="J7" s="25"/>
    </row>
    <row r="8" spans="1:10" ht="12.75" customHeight="1" x14ac:dyDescent="0.2">
      <c r="A8" s="26">
        <v>1</v>
      </c>
      <c r="B8" s="26">
        <v>2</v>
      </c>
      <c r="C8" s="26">
        <v>3</v>
      </c>
      <c r="D8" s="26">
        <v>4</v>
      </c>
      <c r="E8" s="27" t="s">
        <v>13</v>
      </c>
      <c r="F8" s="26">
        <v>6</v>
      </c>
      <c r="G8" s="26">
        <v>7</v>
      </c>
      <c r="H8" s="27" t="s">
        <v>14</v>
      </c>
      <c r="I8" s="26" t="s">
        <v>15</v>
      </c>
      <c r="J8" s="28" t="s">
        <v>16</v>
      </c>
    </row>
    <row r="9" spans="1:10" x14ac:dyDescent="0.2">
      <c r="A9" s="29"/>
      <c r="B9" s="30" t="s">
        <v>17</v>
      </c>
      <c r="C9" s="31">
        <f>C10+C18</f>
        <v>192986554.5</v>
      </c>
      <c r="D9" s="31">
        <f>D10+D18</f>
        <v>164762449.70000002</v>
      </c>
      <c r="E9" s="32">
        <f>D9/C9*100</f>
        <v>85.375092646674517</v>
      </c>
      <c r="F9" s="31">
        <f>F10+F18</f>
        <v>222377563.10000002</v>
      </c>
      <c r="G9" s="31">
        <f>G10+G18</f>
        <v>196818817.80000001</v>
      </c>
      <c r="H9" s="32">
        <f t="shared" ref="H9:H19" si="0">G9/F9*100</f>
        <v>88.506598892575056</v>
      </c>
      <c r="I9" s="32">
        <f>G9-D9</f>
        <v>32056368.099999994</v>
      </c>
      <c r="J9" s="32">
        <f>G9/D9*100</f>
        <v>119.45611282083286</v>
      </c>
    </row>
    <row r="10" spans="1:10" x14ac:dyDescent="0.2">
      <c r="A10" s="29"/>
      <c r="B10" s="33" t="s">
        <v>18</v>
      </c>
      <c r="C10" s="34">
        <v>171514164.80000001</v>
      </c>
      <c r="D10" s="34">
        <v>145854778.80000001</v>
      </c>
      <c r="E10" s="35">
        <f>D10/C10*100</f>
        <v>85.03949453392319</v>
      </c>
      <c r="F10" s="34">
        <v>195841988.80000001</v>
      </c>
      <c r="G10" s="34">
        <v>177210347.5</v>
      </c>
      <c r="H10" s="35">
        <f t="shared" si="0"/>
        <v>90.486390883710214</v>
      </c>
      <c r="I10" s="36">
        <f t="shared" ref="I10:I19" si="1">G10-D10</f>
        <v>31355568.699999988</v>
      </c>
      <c r="J10" s="36">
        <f t="shared" ref="J10:J19" si="2">G10/D10*100</f>
        <v>121.49780004328522</v>
      </c>
    </row>
    <row r="11" spans="1:10" x14ac:dyDescent="0.2">
      <c r="A11" s="29"/>
      <c r="B11" s="33" t="s">
        <v>19</v>
      </c>
      <c r="C11" s="34">
        <v>163075695.80000001</v>
      </c>
      <c r="D11" s="34">
        <v>137618436.40000001</v>
      </c>
      <c r="E11" s="35">
        <f>D11/C11*100</f>
        <v>84.38929892335311</v>
      </c>
      <c r="F11" s="34">
        <v>184169744.90000001</v>
      </c>
      <c r="G11" s="34">
        <v>166656272</v>
      </c>
      <c r="H11" s="35">
        <f t="shared" si="0"/>
        <v>90.490580898882484</v>
      </c>
      <c r="I11" s="36">
        <f t="shared" si="1"/>
        <v>29037835.599999994</v>
      </c>
      <c r="J11" s="36">
        <f t="shared" si="2"/>
        <v>121.10025107072065</v>
      </c>
    </row>
    <row r="12" spans="1:10" x14ac:dyDescent="0.2">
      <c r="A12" s="29"/>
      <c r="B12" s="33" t="s">
        <v>20</v>
      </c>
      <c r="C12" s="34">
        <v>63279700</v>
      </c>
      <c r="D12" s="34">
        <v>54100584</v>
      </c>
      <c r="E12" s="35">
        <f>D12/C12*100</f>
        <v>85.494374973332683</v>
      </c>
      <c r="F12" s="34">
        <v>71176852.400000006</v>
      </c>
      <c r="G12" s="34">
        <v>69352389.299999997</v>
      </c>
      <c r="H12" s="35">
        <f t="shared" si="0"/>
        <v>97.436718485741849</v>
      </c>
      <c r="I12" s="36">
        <f t="shared" si="1"/>
        <v>15251805.299999997</v>
      </c>
      <c r="J12" s="36">
        <f t="shared" si="2"/>
        <v>128.19157238672321</v>
      </c>
    </row>
    <row r="13" spans="1:10" x14ac:dyDescent="0.2">
      <c r="A13" s="29"/>
      <c r="B13" s="37" t="s">
        <v>21</v>
      </c>
      <c r="C13" s="34">
        <v>49321923.399999999</v>
      </c>
      <c r="D13" s="34">
        <v>41008246.100000001</v>
      </c>
      <c r="E13" s="35">
        <f>D13/C13*100</f>
        <v>83.144052934480655</v>
      </c>
      <c r="F13" s="34">
        <v>55866785.799999997</v>
      </c>
      <c r="G13" s="34">
        <v>47860512.5</v>
      </c>
      <c r="H13" s="35">
        <f t="shared" si="0"/>
        <v>85.668992433783444</v>
      </c>
      <c r="I13" s="36">
        <f t="shared" si="1"/>
        <v>6852266.3999999985</v>
      </c>
      <c r="J13" s="36">
        <f t="shared" si="2"/>
        <v>116.70948419322913</v>
      </c>
    </row>
    <row r="14" spans="1:10" ht="15" customHeight="1" x14ac:dyDescent="0.2">
      <c r="A14" s="29"/>
      <c r="B14" s="38" t="s">
        <v>22</v>
      </c>
      <c r="C14" s="34">
        <v>30000557.5</v>
      </c>
      <c r="D14" s="34">
        <v>24694083.399999999</v>
      </c>
      <c r="E14" s="35">
        <f t="shared" ref="E14:E19" si="3">D14/C14*100</f>
        <v>82.312081700481727</v>
      </c>
      <c r="F14" s="34">
        <v>34102675.399999999</v>
      </c>
      <c r="G14" s="34">
        <v>26887623.800000001</v>
      </c>
      <c r="H14" s="35">
        <f>G14/F14*100</f>
        <v>78.843150822119952</v>
      </c>
      <c r="I14" s="36">
        <f t="shared" si="1"/>
        <v>2193540.4000000022</v>
      </c>
      <c r="J14" s="36">
        <f t="shared" si="2"/>
        <v>108.88285815054792</v>
      </c>
    </row>
    <row r="15" spans="1:10" ht="15" customHeight="1" x14ac:dyDescent="0.2">
      <c r="A15" s="29"/>
      <c r="B15" s="38" t="s">
        <v>23</v>
      </c>
      <c r="C15" s="34">
        <v>4233118.3</v>
      </c>
      <c r="D15" s="34">
        <v>3505230.7</v>
      </c>
      <c r="E15" s="35">
        <f t="shared" si="3"/>
        <v>82.804931296155843</v>
      </c>
      <c r="F15" s="34">
        <v>4770687.5</v>
      </c>
      <c r="G15" s="34">
        <v>3566832.3</v>
      </c>
      <c r="H15" s="35">
        <f>G15/F15*100</f>
        <v>74.765582528723584</v>
      </c>
      <c r="I15" s="36">
        <f t="shared" si="1"/>
        <v>61601.599999999627</v>
      </c>
      <c r="J15" s="36">
        <f t="shared" si="2"/>
        <v>101.75741927628327</v>
      </c>
    </row>
    <row r="16" spans="1:10" x14ac:dyDescent="0.2">
      <c r="A16" s="29"/>
      <c r="B16" s="38" t="s">
        <v>24</v>
      </c>
      <c r="C16" s="39">
        <v>12374824.4</v>
      </c>
      <c r="D16" s="39">
        <v>9314879.0999999996</v>
      </c>
      <c r="E16" s="35">
        <f t="shared" si="3"/>
        <v>75.272818416720312</v>
      </c>
      <c r="F16" s="39">
        <v>12696478.6</v>
      </c>
      <c r="G16" s="39">
        <v>11313115.1</v>
      </c>
      <c r="H16" s="35">
        <f>G16/F16*100</f>
        <v>89.104352918769152</v>
      </c>
      <c r="I16" s="36">
        <f t="shared" si="1"/>
        <v>1998236</v>
      </c>
      <c r="J16" s="36">
        <f t="shared" si="2"/>
        <v>121.45208733841753</v>
      </c>
    </row>
    <row r="17" spans="1:11" ht="15" customHeight="1" x14ac:dyDescent="0.2">
      <c r="A17" s="29"/>
      <c r="B17" s="38" t="s">
        <v>25</v>
      </c>
      <c r="C17" s="39">
        <v>8438469</v>
      </c>
      <c r="D17" s="39">
        <v>8236342.4000000004</v>
      </c>
      <c r="E17" s="35">
        <f t="shared" si="3"/>
        <v>97.604700568314001</v>
      </c>
      <c r="F17" s="39">
        <v>11672243.9</v>
      </c>
      <c r="G17" s="39">
        <v>10554075.4</v>
      </c>
      <c r="H17" s="35">
        <f>G17/F17*100</f>
        <v>90.420278143776628</v>
      </c>
      <c r="I17" s="36">
        <f t="shared" si="1"/>
        <v>2317733</v>
      </c>
      <c r="J17" s="36">
        <f t="shared" si="2"/>
        <v>128.14031869291884</v>
      </c>
    </row>
    <row r="18" spans="1:11" x14ac:dyDescent="0.2">
      <c r="A18" s="29"/>
      <c r="B18" s="40" t="s">
        <v>26</v>
      </c>
      <c r="C18" s="39">
        <v>21472389.699999999</v>
      </c>
      <c r="D18" s="39">
        <v>18907670.899999999</v>
      </c>
      <c r="E18" s="35">
        <f t="shared" si="3"/>
        <v>88.055736525683486</v>
      </c>
      <c r="F18" s="39">
        <v>26535574.300000001</v>
      </c>
      <c r="G18" s="39">
        <v>19608470.300000001</v>
      </c>
      <c r="H18" s="35">
        <f t="shared" si="0"/>
        <v>73.895028908418993</v>
      </c>
      <c r="I18" s="36">
        <f t="shared" si="1"/>
        <v>700799.40000000224</v>
      </c>
      <c r="J18" s="36">
        <f t="shared" si="2"/>
        <v>103.70642901342228</v>
      </c>
    </row>
    <row r="19" spans="1:11" x14ac:dyDescent="0.2">
      <c r="A19" s="29"/>
      <c r="B19" s="40" t="s">
        <v>27</v>
      </c>
      <c r="C19" s="39">
        <v>19253031.100000001</v>
      </c>
      <c r="D19" s="39">
        <v>16229435.800000001</v>
      </c>
      <c r="E19" s="35">
        <f t="shared" si="3"/>
        <v>84.295484257541148</v>
      </c>
      <c r="F19" s="39">
        <v>21587012.600000001</v>
      </c>
      <c r="G19" s="39">
        <v>16373015</v>
      </c>
      <c r="H19" s="35">
        <f t="shared" si="0"/>
        <v>75.846599542912202</v>
      </c>
      <c r="I19" s="36">
        <f t="shared" si="1"/>
        <v>143579.19999999925</v>
      </c>
      <c r="J19" s="36">
        <f t="shared" si="2"/>
        <v>100.88468386559686</v>
      </c>
    </row>
    <row r="20" spans="1:11" x14ac:dyDescent="0.2">
      <c r="A20" s="29"/>
      <c r="B20" s="41"/>
      <c r="C20" s="42"/>
      <c r="D20" s="42"/>
      <c r="E20" s="35"/>
      <c r="F20" s="42"/>
      <c r="G20" s="42"/>
      <c r="H20" s="35"/>
      <c r="I20" s="36"/>
      <c r="J20" s="36"/>
    </row>
    <row r="21" spans="1:11" x14ac:dyDescent="0.2">
      <c r="A21" s="29"/>
      <c r="B21" s="43" t="s">
        <v>28</v>
      </c>
      <c r="C21" s="44">
        <f>C22+C27+C28+C31+C36+C37+C38+C39+C40+C41+C42+C43+C45+C46</f>
        <v>223148562.42257005</v>
      </c>
      <c r="D21" s="44">
        <f>D22+D27+D28+D31+D36+D37+D38+D39+D40+D41+D42+D43+D45+D46</f>
        <v>164284742.57405996</v>
      </c>
      <c r="E21" s="32">
        <f>D21/C21*100</f>
        <v>73.621241737134142</v>
      </c>
      <c r="F21" s="44">
        <f>F22+F27+F28+F31+F36+F37+F38+F39+F40+F41+F42+F43+F45+F46</f>
        <v>253742529.09999999</v>
      </c>
      <c r="G21" s="44">
        <f>G22+G27+G28+G31+G36+G37+G38+G39+G40+G41+G42+G43+G45+G46</f>
        <v>188063544.70000002</v>
      </c>
      <c r="H21" s="32">
        <f>G21/F21*100</f>
        <v>74.115894315014145</v>
      </c>
      <c r="I21" s="32">
        <f t="shared" ref="I21:I47" si="4">G21-D21</f>
        <v>23778802.125940055</v>
      </c>
      <c r="J21" s="32">
        <f t="shared" ref="J21:J46" si="5">G21/D21*100</f>
        <v>114.47413907911779</v>
      </c>
      <c r="K21" s="45"/>
    </row>
    <row r="22" spans="1:11" x14ac:dyDescent="0.2">
      <c r="A22" s="46" t="s">
        <v>29</v>
      </c>
      <c r="B22" s="30" t="s">
        <v>30</v>
      </c>
      <c r="C22" s="44">
        <v>18978660.97724</v>
      </c>
      <c r="D22" s="44">
        <v>12612718.130069999</v>
      </c>
      <c r="E22" s="32">
        <f t="shared" ref="E22:E46" si="6">D22/C22*100</f>
        <v>66.457365697167447</v>
      </c>
      <c r="F22" s="44">
        <v>21565840.5</v>
      </c>
      <c r="G22" s="44">
        <v>14286266</v>
      </c>
      <c r="H22" s="32">
        <f t="shared" ref="H22:H46" si="7">G22/F22*100</f>
        <v>66.244883894045302</v>
      </c>
      <c r="I22" s="32">
        <f t="shared" si="4"/>
        <v>1673547.869930001</v>
      </c>
      <c r="J22" s="32">
        <f t="shared" si="5"/>
        <v>113.26873281929683</v>
      </c>
    </row>
    <row r="23" spans="1:11" x14ac:dyDescent="0.2">
      <c r="A23" s="47" t="s">
        <v>31</v>
      </c>
      <c r="B23" s="33" t="s">
        <v>32</v>
      </c>
      <c r="C23" s="48">
        <v>9455701.4000000004</v>
      </c>
      <c r="D23" s="48">
        <v>6793308.4000000004</v>
      </c>
      <c r="E23" s="35">
        <f t="shared" si="6"/>
        <v>71.843516547593183</v>
      </c>
      <c r="F23" s="48">
        <v>10124813.800000001</v>
      </c>
      <c r="G23" s="48">
        <v>7297050.5</v>
      </c>
      <c r="H23" s="35">
        <f t="shared" si="7"/>
        <v>72.070959961752578</v>
      </c>
      <c r="I23" s="35">
        <f t="shared" si="4"/>
        <v>503742.09999999963</v>
      </c>
      <c r="J23" s="35">
        <f t="shared" si="5"/>
        <v>107.41526911982974</v>
      </c>
    </row>
    <row r="24" spans="1:11" x14ac:dyDescent="0.2">
      <c r="A24" s="47" t="s">
        <v>33</v>
      </c>
      <c r="B24" s="33" t="s">
        <v>34</v>
      </c>
      <c r="C24" s="48">
        <v>441714</v>
      </c>
      <c r="D24" s="48">
        <v>354005.4</v>
      </c>
      <c r="E24" s="35">
        <f t="shared" si="6"/>
        <v>80.143577065703155</v>
      </c>
      <c r="F24" s="48">
        <v>477515.5</v>
      </c>
      <c r="G24" s="48">
        <v>378373</v>
      </c>
      <c r="H24" s="35">
        <f t="shared" si="7"/>
        <v>79.2378467295826</v>
      </c>
      <c r="I24" s="35">
        <f t="shared" si="4"/>
        <v>24367.599999999977</v>
      </c>
      <c r="J24" s="35">
        <f t="shared" si="5"/>
        <v>106.88339782387499</v>
      </c>
    </row>
    <row r="25" spans="1:11" ht="20.25" customHeight="1" x14ac:dyDescent="0.2">
      <c r="A25" s="47" t="s">
        <v>35</v>
      </c>
      <c r="B25" s="33" t="s">
        <v>36</v>
      </c>
      <c r="C25" s="48">
        <v>598764.1</v>
      </c>
      <c r="D25" s="48">
        <v>440545.1</v>
      </c>
      <c r="E25" s="35">
        <f t="shared" si="6"/>
        <v>73.575737089114057</v>
      </c>
      <c r="F25" s="48">
        <v>687314.8</v>
      </c>
      <c r="G25" s="48">
        <v>496232.1</v>
      </c>
      <c r="H25" s="35">
        <f t="shared" si="7"/>
        <v>72.198663552712659</v>
      </c>
      <c r="I25" s="35">
        <f t="shared" si="4"/>
        <v>55687</v>
      </c>
      <c r="J25" s="35">
        <f t="shared" si="5"/>
        <v>112.64047653690848</v>
      </c>
    </row>
    <row r="26" spans="1:11" ht="15.75" customHeight="1" x14ac:dyDescent="0.2">
      <c r="A26" s="47" t="s">
        <v>37</v>
      </c>
      <c r="B26" s="33" t="s">
        <v>38</v>
      </c>
      <c r="C26" s="48">
        <v>263220.7</v>
      </c>
      <c r="D26" s="48">
        <v>204181.5</v>
      </c>
      <c r="E26" s="35">
        <f t="shared" si="6"/>
        <v>77.5704570347241</v>
      </c>
      <c r="F26" s="48">
        <v>115470.8</v>
      </c>
      <c r="G26" s="48">
        <v>90679.5</v>
      </c>
      <c r="H26" s="35">
        <f t="shared" si="7"/>
        <v>78.530243143721179</v>
      </c>
      <c r="I26" s="35">
        <f t="shared" si="4"/>
        <v>-113502</v>
      </c>
      <c r="J26" s="35">
        <f t="shared" si="5"/>
        <v>44.411222368334059</v>
      </c>
    </row>
    <row r="27" spans="1:11" ht="18" customHeight="1" x14ac:dyDescent="0.2">
      <c r="A27" s="46" t="s">
        <v>39</v>
      </c>
      <c r="B27" s="30" t="s">
        <v>40</v>
      </c>
      <c r="C27" s="44">
        <v>78850.5</v>
      </c>
      <c r="D27" s="44">
        <v>55678.486229999995</v>
      </c>
      <c r="E27" s="32">
        <f t="shared" si="6"/>
        <v>70.612724370802965</v>
      </c>
      <c r="F27" s="44">
        <v>81245.2</v>
      </c>
      <c r="G27" s="44">
        <v>56145.9</v>
      </c>
      <c r="H27" s="32">
        <f t="shared" si="7"/>
        <v>69.106728766745604</v>
      </c>
      <c r="I27" s="49">
        <f t="shared" si="4"/>
        <v>467.41377000000648</v>
      </c>
      <c r="J27" s="49">
        <f t="shared" si="5"/>
        <v>100.83948720888205</v>
      </c>
    </row>
    <row r="28" spans="1:11" ht="15.75" customHeight="1" x14ac:dyDescent="0.2">
      <c r="A28" s="46" t="s">
        <v>41</v>
      </c>
      <c r="B28" s="30" t="s">
        <v>42</v>
      </c>
      <c r="C28" s="44">
        <v>3012003.0348299998</v>
      </c>
      <c r="D28" s="44">
        <v>2167143.6896299999</v>
      </c>
      <c r="E28" s="32">
        <f t="shared" si="6"/>
        <v>71.950249205254053</v>
      </c>
      <c r="F28" s="44">
        <v>3587234.9</v>
      </c>
      <c r="G28" s="44">
        <v>2532626</v>
      </c>
      <c r="H28" s="32">
        <f t="shared" si="7"/>
        <v>70.601063788713702</v>
      </c>
      <c r="I28" s="49">
        <f t="shared" si="4"/>
        <v>365482.31037000008</v>
      </c>
      <c r="J28" s="49">
        <f t="shared" si="5"/>
        <v>116.86470131717013</v>
      </c>
    </row>
    <row r="29" spans="1:11" ht="18" customHeight="1" x14ac:dyDescent="0.2">
      <c r="A29" s="47" t="s">
        <v>43</v>
      </c>
      <c r="B29" s="33" t="s">
        <v>44</v>
      </c>
      <c r="C29" s="48">
        <v>686520.8</v>
      </c>
      <c r="D29" s="48">
        <v>435824.1</v>
      </c>
      <c r="E29" s="35">
        <f t="shared" si="6"/>
        <v>63.483014644275883</v>
      </c>
      <c r="F29" s="48">
        <v>886415.6</v>
      </c>
      <c r="G29" s="48">
        <v>570722.5</v>
      </c>
      <c r="H29" s="35">
        <f t="shared" si="7"/>
        <v>64.385430491069883</v>
      </c>
      <c r="I29" s="35">
        <f t="shared" si="4"/>
        <v>134898.40000000002</v>
      </c>
      <c r="J29" s="35">
        <f t="shared" si="5"/>
        <v>130.95248748290882</v>
      </c>
    </row>
    <row r="30" spans="1:11" ht="18" customHeight="1" x14ac:dyDescent="0.2">
      <c r="A30" s="47" t="s">
        <v>45</v>
      </c>
      <c r="B30" s="33" t="s">
        <v>46</v>
      </c>
      <c r="C30" s="48">
        <v>1773459.8</v>
      </c>
      <c r="D30" s="48">
        <v>1323334.8999999999</v>
      </c>
      <c r="E30" s="35">
        <f t="shared" si="6"/>
        <v>74.61882699568379</v>
      </c>
      <c r="F30" s="48">
        <v>2106728</v>
      </c>
      <c r="G30" s="48">
        <v>1522188.9</v>
      </c>
      <c r="H30" s="35">
        <f t="shared" si="7"/>
        <v>72.253698626495677</v>
      </c>
      <c r="I30" s="35">
        <f t="shared" si="4"/>
        <v>198854</v>
      </c>
      <c r="J30" s="35">
        <f t="shared" si="5"/>
        <v>115.02673283988807</v>
      </c>
    </row>
    <row r="31" spans="1:11" ht="17.25" customHeight="1" x14ac:dyDescent="0.2">
      <c r="A31" s="46" t="s">
        <v>47</v>
      </c>
      <c r="B31" s="30" t="s">
        <v>48</v>
      </c>
      <c r="C31" s="44">
        <v>37525860.515730001</v>
      </c>
      <c r="D31" s="44">
        <v>24978631.7108</v>
      </c>
      <c r="E31" s="32">
        <f t="shared" si="6"/>
        <v>66.563781263135908</v>
      </c>
      <c r="F31" s="44">
        <v>49069988.600000001</v>
      </c>
      <c r="G31" s="44">
        <v>34909360.5</v>
      </c>
      <c r="H31" s="32">
        <f t="shared" si="7"/>
        <v>71.141978011382704</v>
      </c>
      <c r="I31" s="49">
        <f t="shared" si="4"/>
        <v>9930728.7892000005</v>
      </c>
      <c r="J31" s="49">
        <f t="shared" si="5"/>
        <v>139.75689663139656</v>
      </c>
    </row>
    <row r="32" spans="1:11" ht="17.25" customHeight="1" x14ac:dyDescent="0.2">
      <c r="A32" s="47" t="s">
        <v>49</v>
      </c>
      <c r="B32" s="33" t="s">
        <v>50</v>
      </c>
      <c r="C32" s="48">
        <v>5241149.5</v>
      </c>
      <c r="D32" s="48">
        <v>4299251.5999999996</v>
      </c>
      <c r="E32" s="35">
        <f t="shared" si="6"/>
        <v>82.028791584746813</v>
      </c>
      <c r="F32" s="48">
        <v>5491390</v>
      </c>
      <c r="G32" s="48">
        <v>4924660</v>
      </c>
      <c r="H32" s="35">
        <f t="shared" si="7"/>
        <v>89.679662162039122</v>
      </c>
      <c r="I32" s="36">
        <f t="shared" si="4"/>
        <v>625408.40000000037</v>
      </c>
      <c r="J32" s="36">
        <f t="shared" si="5"/>
        <v>114.54691323485233</v>
      </c>
    </row>
    <row r="33" spans="1:10" ht="17.25" customHeight="1" x14ac:dyDescent="0.2">
      <c r="A33" s="47" t="s">
        <v>51</v>
      </c>
      <c r="B33" s="33" t="s">
        <v>52</v>
      </c>
      <c r="C33" s="48">
        <v>1709094.3</v>
      </c>
      <c r="D33" s="48">
        <v>1250254.6000000001</v>
      </c>
      <c r="E33" s="35">
        <f t="shared" si="6"/>
        <v>73.153049542087871</v>
      </c>
      <c r="F33" s="48">
        <v>1746650.4</v>
      </c>
      <c r="G33" s="48">
        <v>1322129.6000000001</v>
      </c>
      <c r="H33" s="35">
        <f t="shared" si="7"/>
        <v>75.695147695268616</v>
      </c>
      <c r="I33" s="36">
        <f t="shared" si="4"/>
        <v>71875</v>
      </c>
      <c r="J33" s="36">
        <f t="shared" si="5"/>
        <v>105.7488290784933</v>
      </c>
    </row>
    <row r="34" spans="1:10" x14ac:dyDescent="0.2">
      <c r="A34" s="47" t="s">
        <v>53</v>
      </c>
      <c r="B34" s="33" t="s">
        <v>54</v>
      </c>
      <c r="C34" s="48">
        <v>23318056.699999999</v>
      </c>
      <c r="D34" s="48">
        <v>14555720</v>
      </c>
      <c r="E34" s="35">
        <f t="shared" si="6"/>
        <v>62.422525973187128</v>
      </c>
      <c r="F34" s="48">
        <v>30174276.899999999</v>
      </c>
      <c r="G34" s="48">
        <v>20521464.300000001</v>
      </c>
      <c r="H34" s="35">
        <f t="shared" si="7"/>
        <v>68.009796450167798</v>
      </c>
      <c r="I34" s="36">
        <f t="shared" si="4"/>
        <v>5965744.3000000007</v>
      </c>
      <c r="J34" s="36">
        <f t="shared" si="5"/>
        <v>140.98556649894337</v>
      </c>
    </row>
    <row r="35" spans="1:10" ht="15" customHeight="1" x14ac:dyDescent="0.2">
      <c r="A35" s="47" t="s">
        <v>55</v>
      </c>
      <c r="B35" s="33" t="s">
        <v>56</v>
      </c>
      <c r="C35" s="48">
        <v>1617489.8</v>
      </c>
      <c r="D35" s="48">
        <v>959832.5</v>
      </c>
      <c r="E35" s="35">
        <f t="shared" si="6"/>
        <v>59.340868795586843</v>
      </c>
      <c r="F35" s="48">
        <v>1735904.9</v>
      </c>
      <c r="G35" s="48">
        <v>967060</v>
      </c>
      <c r="H35" s="35">
        <f t="shared" si="7"/>
        <v>55.709273013746319</v>
      </c>
      <c r="I35" s="36">
        <f t="shared" si="4"/>
        <v>7227.5</v>
      </c>
      <c r="J35" s="35">
        <f t="shared" si="5"/>
        <v>100.7529959654419</v>
      </c>
    </row>
    <row r="36" spans="1:10" x14ac:dyDescent="0.2">
      <c r="A36" s="46" t="s">
        <v>57</v>
      </c>
      <c r="B36" s="30" t="s">
        <v>58</v>
      </c>
      <c r="C36" s="44">
        <v>26986779.942709997</v>
      </c>
      <c r="D36" s="44">
        <v>17742319.471389998</v>
      </c>
      <c r="E36" s="32">
        <f t="shared" si="6"/>
        <v>65.74448492578594</v>
      </c>
      <c r="F36" s="44">
        <v>33920380.5</v>
      </c>
      <c r="G36" s="44">
        <v>21217025.300000001</v>
      </c>
      <c r="H36" s="32">
        <f t="shared" si="7"/>
        <v>62.549490858453083</v>
      </c>
      <c r="I36" s="32">
        <f t="shared" si="4"/>
        <v>3474705.828610003</v>
      </c>
      <c r="J36" s="32">
        <f t="shared" si="5"/>
        <v>119.58428171814326</v>
      </c>
    </row>
    <row r="37" spans="1:10" x14ac:dyDescent="0.2">
      <c r="A37" s="46" t="s">
        <v>59</v>
      </c>
      <c r="B37" s="30" t="s">
        <v>60</v>
      </c>
      <c r="C37" s="44">
        <v>643022.78594000009</v>
      </c>
      <c r="D37" s="44">
        <v>231476.65671000001</v>
      </c>
      <c r="E37" s="32">
        <f t="shared" si="6"/>
        <v>35.99820438269802</v>
      </c>
      <c r="F37" s="44">
        <v>586733.69999999995</v>
      </c>
      <c r="G37" s="44">
        <v>419565.2</v>
      </c>
      <c r="H37" s="32">
        <f t="shared" si="7"/>
        <v>71.508624781566155</v>
      </c>
      <c r="I37" s="32">
        <f t="shared" si="4"/>
        <v>188088.54329</v>
      </c>
      <c r="J37" s="32">
        <f t="shared" si="5"/>
        <v>181.25594431996754</v>
      </c>
    </row>
    <row r="38" spans="1:10" x14ac:dyDescent="0.2">
      <c r="A38" s="46" t="s">
        <v>61</v>
      </c>
      <c r="B38" s="30" t="s">
        <v>62</v>
      </c>
      <c r="C38" s="44">
        <v>57449070.468610004</v>
      </c>
      <c r="D38" s="44">
        <v>45467030.897849999</v>
      </c>
      <c r="E38" s="32">
        <f t="shared" si="6"/>
        <v>79.143196794964766</v>
      </c>
      <c r="F38" s="44">
        <v>60819728.399999999</v>
      </c>
      <c r="G38" s="44">
        <v>47591719.399999999</v>
      </c>
      <c r="H38" s="32">
        <f>G38/F38*100</f>
        <v>78.250463545312371</v>
      </c>
      <c r="I38" s="32">
        <f t="shared" si="4"/>
        <v>2124688.5021499991</v>
      </c>
      <c r="J38" s="32">
        <f t="shared" si="5"/>
        <v>104.67303111769823</v>
      </c>
    </row>
    <row r="39" spans="1:10" x14ac:dyDescent="0.2">
      <c r="A39" s="46" t="s">
        <v>63</v>
      </c>
      <c r="B39" s="30" t="s">
        <v>64</v>
      </c>
      <c r="C39" s="50">
        <v>8746392.0960200001</v>
      </c>
      <c r="D39" s="44">
        <v>6211189.18518</v>
      </c>
      <c r="E39" s="32">
        <f t="shared" si="6"/>
        <v>71.014300719566066</v>
      </c>
      <c r="F39" s="50">
        <v>9287457</v>
      </c>
      <c r="G39" s="44">
        <v>6629292.5</v>
      </c>
      <c r="H39" s="32">
        <f>G39/F39*100</f>
        <v>71.378984581032242</v>
      </c>
      <c r="I39" s="49">
        <f t="shared" si="4"/>
        <v>418103.31481999997</v>
      </c>
      <c r="J39" s="49">
        <f t="shared" si="5"/>
        <v>106.73145354866345</v>
      </c>
    </row>
    <row r="40" spans="1:10" x14ac:dyDescent="0.2">
      <c r="A40" s="46" t="s">
        <v>65</v>
      </c>
      <c r="B40" s="30" t="s">
        <v>66</v>
      </c>
      <c r="C40" s="44">
        <v>24136877.838520002</v>
      </c>
      <c r="D40" s="44">
        <v>19157252.519099999</v>
      </c>
      <c r="E40" s="32">
        <f t="shared" si="6"/>
        <v>79.36922350631022</v>
      </c>
      <c r="F40" s="44">
        <v>23439186.699999999</v>
      </c>
      <c r="G40" s="44">
        <v>19646527.600000001</v>
      </c>
      <c r="H40" s="32">
        <f>G40/F40*100</f>
        <v>83.819152308727524</v>
      </c>
      <c r="I40" s="49">
        <f t="shared" si="4"/>
        <v>489275.08090000227</v>
      </c>
      <c r="J40" s="49">
        <f t="shared" si="5"/>
        <v>102.55399400520606</v>
      </c>
    </row>
    <row r="41" spans="1:10" x14ac:dyDescent="0.2">
      <c r="A41" s="46" t="s">
        <v>67</v>
      </c>
      <c r="B41" s="30" t="s">
        <v>68</v>
      </c>
      <c r="C41" s="44">
        <v>39400465.878320001</v>
      </c>
      <c r="D41" s="44">
        <v>32244378.643449999</v>
      </c>
      <c r="E41" s="32">
        <f t="shared" si="6"/>
        <v>81.83755680206913</v>
      </c>
      <c r="F41" s="44">
        <v>43136732.600000001</v>
      </c>
      <c r="G41" s="44">
        <v>36053851.100000001</v>
      </c>
      <c r="H41" s="32">
        <f>G41/F41*100</f>
        <v>83.580394079267833</v>
      </c>
      <c r="I41" s="49">
        <f t="shared" si="4"/>
        <v>3809472.4565500021</v>
      </c>
      <c r="J41" s="49">
        <f t="shared" si="5"/>
        <v>111.81437700714956</v>
      </c>
    </row>
    <row r="42" spans="1:10" x14ac:dyDescent="0.2">
      <c r="A42" s="46" t="s">
        <v>69</v>
      </c>
      <c r="B42" s="30" t="s">
        <v>70</v>
      </c>
      <c r="C42" s="44">
        <v>5218828.6765299998</v>
      </c>
      <c r="D42" s="44">
        <v>2836288.7792500001</v>
      </c>
      <c r="E42" s="32">
        <f t="shared" si="6"/>
        <v>54.347229139850761</v>
      </c>
      <c r="F42" s="44">
        <v>6916494.2000000002</v>
      </c>
      <c r="G42" s="44">
        <v>4149432.3</v>
      </c>
      <c r="H42" s="32">
        <f t="shared" si="7"/>
        <v>59.99328821818429</v>
      </c>
      <c r="I42" s="49">
        <f t="shared" si="4"/>
        <v>1313143.5207499997</v>
      </c>
      <c r="J42" s="49">
        <f t="shared" si="5"/>
        <v>146.29794858537761</v>
      </c>
    </row>
    <row r="43" spans="1:10" ht="15" customHeight="1" x14ac:dyDescent="0.2">
      <c r="A43" s="46" t="s">
        <v>71</v>
      </c>
      <c r="B43" s="30" t="s">
        <v>72</v>
      </c>
      <c r="C43" s="44">
        <v>593111.93819000002</v>
      </c>
      <c r="D43" s="44">
        <v>568155.68258000002</v>
      </c>
      <c r="E43" s="32">
        <f t="shared" si="6"/>
        <v>95.792319458927267</v>
      </c>
      <c r="F43" s="44">
        <v>661493.9</v>
      </c>
      <c r="G43" s="44">
        <v>570597.4</v>
      </c>
      <c r="H43" s="32">
        <f t="shared" si="7"/>
        <v>86.258905788851564</v>
      </c>
      <c r="I43" s="49">
        <f t="shared" si="4"/>
        <v>2441.7174200000009</v>
      </c>
      <c r="J43" s="49">
        <f t="shared" si="5"/>
        <v>100.42976203439736</v>
      </c>
    </row>
    <row r="44" spans="1:10" x14ac:dyDescent="0.2">
      <c r="A44" s="46"/>
      <c r="B44" s="30" t="s">
        <v>73</v>
      </c>
      <c r="C44" s="32">
        <f>C38+C39+C40+C41+C42+C43</f>
        <v>135544746.89619002</v>
      </c>
      <c r="D44" s="32">
        <f>D38+D39+D40+D41+D42+D43</f>
        <v>106484295.70740998</v>
      </c>
      <c r="E44" s="32">
        <f t="shared" si="6"/>
        <v>78.560252717844804</v>
      </c>
      <c r="F44" s="32">
        <f>F38+F39+F40+F41+F42+F43</f>
        <v>144261092.80000001</v>
      </c>
      <c r="G44" s="32">
        <f>G38+G39+G40+G41+G42+G43</f>
        <v>114641420.3</v>
      </c>
      <c r="H44" s="32">
        <f t="shared" si="7"/>
        <v>79.468010448899079</v>
      </c>
      <c r="I44" s="49">
        <f t="shared" si="4"/>
        <v>8157124.5925900191</v>
      </c>
      <c r="J44" s="49">
        <f t="shared" si="5"/>
        <v>107.66040150653163</v>
      </c>
    </row>
    <row r="45" spans="1:10" x14ac:dyDescent="0.2">
      <c r="A45" s="51" t="s">
        <v>74</v>
      </c>
      <c r="B45" s="52" t="s">
        <v>75</v>
      </c>
      <c r="C45" s="44">
        <v>28511.196079999998</v>
      </c>
      <c r="D45" s="44">
        <v>3810.5582799999997</v>
      </c>
      <c r="E45" s="32">
        <f t="shared" si="6"/>
        <v>13.365129506695883</v>
      </c>
      <c r="F45" s="44">
        <v>73263.3</v>
      </c>
      <c r="G45" s="44">
        <v>1135.5</v>
      </c>
      <c r="H45" s="32">
        <f t="shared" si="7"/>
        <v>1.5498892351286386</v>
      </c>
      <c r="I45" s="32">
        <f t="shared" si="4"/>
        <v>-2675.0582799999997</v>
      </c>
      <c r="J45" s="32">
        <f t="shared" si="5"/>
        <v>29.798783185124257</v>
      </c>
    </row>
    <row r="46" spans="1:10" x14ac:dyDescent="0.2">
      <c r="A46" s="46" t="s">
        <v>76</v>
      </c>
      <c r="B46" s="30" t="s">
        <v>77</v>
      </c>
      <c r="C46" s="44">
        <v>350126.57385000004</v>
      </c>
      <c r="D46" s="44">
        <v>8668.1635399999996</v>
      </c>
      <c r="E46" s="32">
        <f t="shared" si="6"/>
        <v>2.4757228349407101</v>
      </c>
      <c r="F46" s="44">
        <v>596749.6</v>
      </c>
      <c r="G46" s="44">
        <v>0</v>
      </c>
      <c r="H46" s="32">
        <f t="shared" si="7"/>
        <v>0</v>
      </c>
      <c r="I46" s="49">
        <f t="shared" si="4"/>
        <v>-8668.1635399999996</v>
      </c>
      <c r="J46" s="32">
        <f t="shared" si="5"/>
        <v>0</v>
      </c>
    </row>
    <row r="47" spans="1:10" s="9" customFormat="1" x14ac:dyDescent="0.2">
      <c r="A47" s="46"/>
      <c r="B47" s="30" t="s">
        <v>78</v>
      </c>
      <c r="C47" s="44">
        <f>-C49</f>
        <v>-25587724.200000003</v>
      </c>
      <c r="D47" s="44">
        <f>D9-D21</f>
        <v>477707.12594005466</v>
      </c>
      <c r="E47" s="32"/>
      <c r="F47" s="44">
        <f>-F49</f>
        <v>-29000686</v>
      </c>
      <c r="G47" s="44">
        <f>G9-G21</f>
        <v>8755273.099999994</v>
      </c>
      <c r="H47" s="32"/>
      <c r="I47" s="49">
        <f t="shared" si="4"/>
        <v>8277565.9740599394</v>
      </c>
      <c r="J47" s="49"/>
    </row>
    <row r="48" spans="1:10" x14ac:dyDescent="0.2">
      <c r="A48" s="46"/>
      <c r="B48" s="30"/>
      <c r="C48" s="32"/>
      <c r="D48" s="32"/>
      <c r="E48" s="32"/>
      <c r="F48" s="53"/>
      <c r="G48" s="53"/>
      <c r="H48" s="32"/>
      <c r="I48" s="49"/>
      <c r="J48" s="32"/>
    </row>
    <row r="49" spans="1:10" x14ac:dyDescent="0.2">
      <c r="A49" s="47"/>
      <c r="B49" s="30" t="s">
        <v>79</v>
      </c>
      <c r="C49" s="32">
        <f>SUM(C50:C61)</f>
        <v>25587724.200000003</v>
      </c>
      <c r="D49" s="32">
        <f>SUM(D50:D61)</f>
        <v>-477707.10000000079</v>
      </c>
      <c r="E49" s="32"/>
      <c r="F49" s="32">
        <f>SUM(F50:F61)</f>
        <v>29000686</v>
      </c>
      <c r="G49" s="32">
        <f>SUM(G50:G61)</f>
        <v>-8755273.0999999996</v>
      </c>
      <c r="H49" s="32"/>
      <c r="I49" s="49">
        <f t="shared" ref="I49:I65" si="8">G49-D49</f>
        <v>-8277565.9999999991</v>
      </c>
      <c r="J49" s="32"/>
    </row>
    <row r="50" spans="1:10" x14ac:dyDescent="0.2">
      <c r="A50" s="47"/>
      <c r="B50" s="54" t="s">
        <v>80</v>
      </c>
      <c r="C50" s="36">
        <v>-27500</v>
      </c>
      <c r="D50" s="36">
        <v>0</v>
      </c>
      <c r="E50" s="35"/>
      <c r="F50" s="36">
        <v>0</v>
      </c>
      <c r="G50" s="36">
        <v>0</v>
      </c>
      <c r="H50" s="35"/>
      <c r="I50" s="36">
        <f t="shared" si="8"/>
        <v>0</v>
      </c>
      <c r="J50" s="32"/>
    </row>
    <row r="51" spans="1:10" x14ac:dyDescent="0.2">
      <c r="A51" s="47"/>
      <c r="B51" s="54" t="s">
        <v>81</v>
      </c>
      <c r="C51" s="36">
        <v>1865278.7</v>
      </c>
      <c r="D51" s="36">
        <v>-12851.2</v>
      </c>
      <c r="E51" s="35"/>
      <c r="F51" s="36">
        <v>4126946.4</v>
      </c>
      <c r="G51" s="36">
        <v>-2000</v>
      </c>
      <c r="H51" s="35"/>
      <c r="I51" s="36">
        <f t="shared" si="8"/>
        <v>10851.2</v>
      </c>
      <c r="J51" s="32"/>
    </row>
    <row r="52" spans="1:10" ht="15" customHeight="1" x14ac:dyDescent="0.2">
      <c r="A52" s="47"/>
      <c r="B52" s="54" t="s">
        <v>82</v>
      </c>
      <c r="C52" s="36">
        <v>-139180.79999999999</v>
      </c>
      <c r="D52" s="36">
        <v>0</v>
      </c>
      <c r="E52" s="35"/>
      <c r="F52" s="36">
        <v>3813808.2</v>
      </c>
      <c r="G52" s="36">
        <v>3957989</v>
      </c>
      <c r="H52" s="35"/>
      <c r="I52" s="36">
        <f t="shared" si="8"/>
        <v>3957989</v>
      </c>
      <c r="J52" s="32"/>
    </row>
    <row r="53" spans="1:10" ht="18" customHeight="1" x14ac:dyDescent="0.2">
      <c r="A53" s="47"/>
      <c r="B53" s="54" t="s">
        <v>83</v>
      </c>
      <c r="C53" s="36">
        <v>14644148.300000001</v>
      </c>
      <c r="D53" s="36">
        <v>-7847412.4000000004</v>
      </c>
      <c r="E53" s="35"/>
      <c r="F53" s="36">
        <v>10432145.1</v>
      </c>
      <c r="G53" s="36">
        <v>-14827267.800000001</v>
      </c>
      <c r="H53" s="35"/>
      <c r="I53" s="36">
        <f t="shared" si="8"/>
        <v>-6979855.4000000004</v>
      </c>
      <c r="J53" s="32"/>
    </row>
    <row r="54" spans="1:10" ht="16.5" customHeight="1" x14ac:dyDescent="0.2">
      <c r="A54" s="47"/>
      <c r="B54" s="54" t="s">
        <v>84</v>
      </c>
      <c r="C54" s="36">
        <v>9234249.9000000004</v>
      </c>
      <c r="D54" s="36">
        <v>5700000</v>
      </c>
      <c r="E54" s="35"/>
      <c r="F54" s="36">
        <v>9900000</v>
      </c>
      <c r="G54" s="36">
        <v>-11400000</v>
      </c>
      <c r="H54" s="35"/>
      <c r="I54" s="36">
        <f t="shared" si="8"/>
        <v>-17100000</v>
      </c>
      <c r="J54" s="32"/>
    </row>
    <row r="55" spans="1:10" ht="17.25" customHeight="1" x14ac:dyDescent="0.2">
      <c r="A55" s="47"/>
      <c r="B55" s="54" t="s">
        <v>85</v>
      </c>
      <c r="C55" s="36">
        <v>2508.5</v>
      </c>
      <c r="D55" s="36">
        <v>19100.5</v>
      </c>
      <c r="E55" s="35"/>
      <c r="F55" s="36">
        <v>10531.5</v>
      </c>
      <c r="G55" s="36">
        <v>2998</v>
      </c>
      <c r="H55" s="35"/>
      <c r="I55" s="36">
        <f t="shared" si="8"/>
        <v>-16102.5</v>
      </c>
      <c r="J55" s="32"/>
    </row>
    <row r="56" spans="1:10" ht="15.75" customHeight="1" x14ac:dyDescent="0.2">
      <c r="A56" s="47"/>
      <c r="B56" s="54" t="s">
        <v>86</v>
      </c>
      <c r="C56" s="36">
        <v>-26000</v>
      </c>
      <c r="D56" s="36">
        <v>0</v>
      </c>
      <c r="E56" s="35"/>
      <c r="F56" s="36">
        <v>-2000</v>
      </c>
      <c r="G56" s="36">
        <v>0</v>
      </c>
      <c r="H56" s="35"/>
      <c r="I56" s="36">
        <f t="shared" si="8"/>
        <v>0</v>
      </c>
      <c r="J56" s="32"/>
    </row>
    <row r="57" spans="1:10" ht="15.75" customHeight="1" x14ac:dyDescent="0.2">
      <c r="A57" s="47"/>
      <c r="B57" s="54" t="s">
        <v>87</v>
      </c>
      <c r="C57" s="36">
        <v>5219.6000000000004</v>
      </c>
      <c r="D57" s="36">
        <v>0</v>
      </c>
      <c r="E57" s="35"/>
      <c r="F57" s="36">
        <v>5219.6000000000004</v>
      </c>
      <c r="G57" s="36">
        <v>422.1</v>
      </c>
      <c r="H57" s="35"/>
      <c r="I57" s="36">
        <f t="shared" si="8"/>
        <v>422.1</v>
      </c>
      <c r="J57" s="32"/>
    </row>
    <row r="58" spans="1:10" ht="15.75" customHeight="1" x14ac:dyDescent="0.2">
      <c r="A58" s="29"/>
      <c r="B58" s="55" t="s">
        <v>88</v>
      </c>
      <c r="C58" s="36">
        <v>29000</v>
      </c>
      <c r="D58" s="36">
        <v>0</v>
      </c>
      <c r="E58" s="35"/>
      <c r="F58" s="36">
        <v>0</v>
      </c>
      <c r="G58" s="36">
        <v>0</v>
      </c>
      <c r="H58" s="35"/>
      <c r="I58" s="36">
        <f t="shared" si="8"/>
        <v>0</v>
      </c>
      <c r="J58" s="32"/>
    </row>
    <row r="59" spans="1:10" ht="15.75" customHeight="1" x14ac:dyDescent="0.2">
      <c r="A59" s="29"/>
      <c r="B59" s="55" t="s">
        <v>89</v>
      </c>
      <c r="C59" s="36">
        <v>0</v>
      </c>
      <c r="D59" s="36">
        <v>327222.7</v>
      </c>
      <c r="E59" s="35"/>
      <c r="F59" s="36">
        <v>12000</v>
      </c>
      <c r="G59" s="36">
        <v>0</v>
      </c>
      <c r="H59" s="35"/>
      <c r="I59" s="36">
        <f t="shared" si="8"/>
        <v>-327222.7</v>
      </c>
      <c r="J59" s="32"/>
    </row>
    <row r="60" spans="1:10" ht="17.25" customHeight="1" x14ac:dyDescent="0.2">
      <c r="A60" s="29"/>
      <c r="B60" s="56" t="s">
        <v>90</v>
      </c>
      <c r="C60" s="36">
        <v>0</v>
      </c>
      <c r="D60" s="36">
        <v>3836233.3</v>
      </c>
      <c r="E60" s="35"/>
      <c r="F60" s="36">
        <v>0</v>
      </c>
      <c r="G60" s="36">
        <v>10812585.6</v>
      </c>
      <c r="H60" s="35"/>
      <c r="I60" s="36">
        <f t="shared" si="8"/>
        <v>6976352.2999999998</v>
      </c>
      <c r="J60" s="32"/>
    </row>
    <row r="61" spans="1:10" ht="15.75" customHeight="1" x14ac:dyDescent="0.2">
      <c r="A61" s="29"/>
      <c r="B61" s="56" t="s">
        <v>91</v>
      </c>
      <c r="C61" s="36">
        <v>0</v>
      </c>
      <c r="D61" s="36">
        <v>-2500000</v>
      </c>
      <c r="E61" s="35"/>
      <c r="F61" s="36">
        <v>702035.2</v>
      </c>
      <c r="G61" s="36">
        <v>2700000</v>
      </c>
      <c r="H61" s="35"/>
      <c r="I61" s="36">
        <f>G61-D61</f>
        <v>5200000</v>
      </c>
      <c r="J61" s="32"/>
    </row>
    <row r="62" spans="1:10" ht="15.75" customHeight="1" x14ac:dyDescent="0.2">
      <c r="A62" s="57"/>
      <c r="B62" s="58"/>
      <c r="C62" s="59"/>
      <c r="D62" s="59"/>
      <c r="E62" s="60"/>
      <c r="F62" s="59"/>
      <c r="G62" s="59"/>
      <c r="H62" s="60"/>
      <c r="I62" s="61"/>
      <c r="J62" s="62"/>
    </row>
    <row r="63" spans="1:10" ht="15.75" customHeight="1" x14ac:dyDescent="0.2">
      <c r="A63" s="29"/>
      <c r="B63" s="63" t="s">
        <v>92</v>
      </c>
      <c r="C63" s="53"/>
      <c r="D63" s="35">
        <v>3124639.3</v>
      </c>
      <c r="E63" s="32"/>
      <c r="F63" s="53"/>
      <c r="G63" s="35">
        <v>6806056.0999999996</v>
      </c>
      <c r="H63" s="32"/>
      <c r="I63" s="36">
        <f t="shared" si="8"/>
        <v>3681416.8</v>
      </c>
      <c r="J63" s="35"/>
    </row>
    <row r="64" spans="1:10" ht="15.75" customHeight="1" x14ac:dyDescent="0.2">
      <c r="A64" s="29"/>
      <c r="B64" s="55" t="s">
        <v>93</v>
      </c>
      <c r="C64" s="53"/>
      <c r="D64" s="35">
        <f>D63/C10*100</f>
        <v>1.8217966449847411</v>
      </c>
      <c r="E64" s="35"/>
      <c r="F64" s="53"/>
      <c r="G64" s="35">
        <f>G63/F10*100</f>
        <v>3.4752793012894481</v>
      </c>
      <c r="H64" s="35"/>
      <c r="I64" s="36"/>
      <c r="J64" s="32"/>
    </row>
    <row r="65" spans="1:10" ht="15.75" customHeight="1" x14ac:dyDescent="0.2">
      <c r="A65" s="29"/>
      <c r="B65" s="55" t="s">
        <v>94</v>
      </c>
      <c r="C65" s="64"/>
      <c r="D65" s="35">
        <v>32248.799999999999</v>
      </c>
      <c r="E65" s="35"/>
      <c r="F65" s="64"/>
      <c r="G65" s="35">
        <v>9748.7999999999993</v>
      </c>
      <c r="H65" s="35"/>
      <c r="I65" s="36">
        <f t="shared" si="8"/>
        <v>-22500</v>
      </c>
      <c r="J65" s="35"/>
    </row>
    <row r="66" spans="1:10" ht="15.75" customHeight="1" x14ac:dyDescent="0.2">
      <c r="A66" s="29"/>
      <c r="B66" s="55" t="s">
        <v>93</v>
      </c>
      <c r="C66" s="64"/>
      <c r="D66" s="65">
        <f>D65/C10*100</f>
        <v>1.880241205594E-2</v>
      </c>
      <c r="E66" s="35"/>
      <c r="F66" s="64"/>
      <c r="G66" s="66">
        <f>G65/F10*100</f>
        <v>4.977890624852559E-3</v>
      </c>
      <c r="H66" s="35"/>
      <c r="I66" s="36"/>
      <c r="J66" s="67"/>
    </row>
    <row r="67" spans="1:10" ht="27.75" customHeight="1" x14ac:dyDescent="0.2">
      <c r="A67" s="68" t="s">
        <v>95</v>
      </c>
      <c r="B67" s="68"/>
      <c r="C67" s="10"/>
      <c r="D67" s="10"/>
      <c r="E67" s="11"/>
      <c r="F67" s="10"/>
      <c r="G67" s="11"/>
      <c r="H67" s="4"/>
      <c r="I67" s="11"/>
      <c r="J67" s="9"/>
    </row>
    <row r="68" spans="1:10" x14ac:dyDescent="0.2">
      <c r="C68" s="2"/>
      <c r="D68" s="2"/>
      <c r="F68" s="2"/>
      <c r="G68" s="2"/>
    </row>
    <row r="69" spans="1:10" x14ac:dyDescent="0.2">
      <c r="C69" s="2"/>
      <c r="D69" s="2"/>
    </row>
    <row r="70" spans="1:10" x14ac:dyDescent="0.2">
      <c r="C70" s="2"/>
      <c r="D70" s="2"/>
    </row>
  </sheetData>
  <mergeCells count="16">
    <mergeCell ref="D6:D7"/>
    <mergeCell ref="E6:E7"/>
    <mergeCell ref="F6:F7"/>
    <mergeCell ref="G6:G7"/>
    <mergeCell ref="H6:H7"/>
    <mergeCell ref="A67:B6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78740157480314965" top="0.78740157480314965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2022-11-17T07:11:59Z</dcterms:created>
  <dcterms:modified xsi:type="dcterms:W3CDTF">2022-11-17T07:12:23Z</dcterms:modified>
</cp:coreProperties>
</file>