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0" windowWidth="23250" windowHeight="12465" activeTab="2"/>
  </bookViews>
  <sheets>
    <sheet name="2023" sheetId="2" r:id="rId1"/>
    <sheet name="2024" sheetId="7" r:id="rId2"/>
    <sheet name="2025" sheetId="8" r:id="rId3"/>
  </sheets>
  <definedNames>
    <definedName name="_xlnm.Print_Area" localSheetId="0">'2023'!$A$1:$F$26</definedName>
    <definedName name="_xlnm.Print_Area" localSheetId="1">'2024'!$A$1:$E$26</definedName>
    <definedName name="_xlnm.Print_Area" localSheetId="2">'2025'!$A$1:$E$26</definedName>
  </definedNames>
  <calcPr calcId="145621"/>
</workbook>
</file>

<file path=xl/calcChain.xml><?xml version="1.0" encoding="utf-8"?>
<calcChain xmlns="http://schemas.openxmlformats.org/spreadsheetml/2006/main">
  <c r="F6" i="2" l="1"/>
  <c r="D20" i="2" l="1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1" i="2"/>
  <c r="F22" i="2"/>
  <c r="F23" i="2"/>
  <c r="E23" i="2" l="1"/>
  <c r="E22" i="2"/>
  <c r="E21" i="2"/>
  <c r="E20" i="2"/>
  <c r="F20" i="2" s="1"/>
  <c r="F24" i="2" s="1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D26" i="8" l="1"/>
  <c r="D26" i="7"/>
  <c r="C24" i="8" l="1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22" i="7"/>
  <c r="C24" i="7"/>
  <c r="D23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E24" i="8" l="1"/>
  <c r="D24" i="8"/>
  <c r="E24" i="7"/>
  <c r="D24" i="7"/>
  <c r="D23" i="2"/>
  <c r="D22" i="2"/>
  <c r="D21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E24" i="2" l="1"/>
  <c r="C24" i="2" l="1"/>
  <c r="D24" i="2" l="1"/>
</calcChain>
</file>

<file path=xl/sharedStrings.xml><?xml version="1.0" encoding="utf-8"?>
<sst xmlns="http://schemas.openxmlformats.org/spreadsheetml/2006/main" count="85" uniqueCount="34">
  <si>
    <t>№ п/п</t>
  </si>
  <si>
    <t>Наименование района</t>
  </si>
  <si>
    <t>Бокситогорский муниципальный район</t>
  </si>
  <si>
    <t>Волосовский муниципальный район</t>
  </si>
  <si>
    <t>Волховский муниципальный район</t>
  </si>
  <si>
    <t>Всеволожский муниципальный район</t>
  </si>
  <si>
    <t>Выборгский муниципальный район</t>
  </si>
  <si>
    <t>Гатчинский муниципальный район</t>
  </si>
  <si>
    <t>Кингисеппский муниципальный район</t>
  </si>
  <si>
    <t>Киришский муниципальный район</t>
  </si>
  <si>
    <t>Кировский муниципальный район</t>
  </si>
  <si>
    <t>Лодейнопольский муниципальный район</t>
  </si>
  <si>
    <t>Ломоносовский муниципальный район</t>
  </si>
  <si>
    <t>Лужский муниципальный район</t>
  </si>
  <si>
    <t>Подпорожский муниципальный район</t>
  </si>
  <si>
    <t>Приозерский муниципальный район</t>
  </si>
  <si>
    <t>Сланцевский муниципальный район</t>
  </si>
  <si>
    <t>Тихвинский муниципальный район</t>
  </si>
  <si>
    <t>Тосненский район</t>
  </si>
  <si>
    <t>Сосновоборский городской округ</t>
  </si>
  <si>
    <t>Итого</t>
  </si>
  <si>
    <t xml:space="preserve">Расчёт субвенций  бюджетам муниципальных образований на осуществление  отдельных  государственных  полномочий  </t>
  </si>
  <si>
    <t>Норматив расходов на единицу хранения архивных документов</t>
  </si>
  <si>
    <r>
      <t>Ленинградской области в сфере архивного дела на</t>
    </r>
    <r>
      <rPr>
        <b/>
        <sz val="11"/>
        <color theme="1"/>
        <rFont val="Calibri"/>
        <family val="2"/>
        <charset val="204"/>
        <scheme val="minor"/>
      </rPr>
      <t xml:space="preserve"> 2023 год</t>
    </r>
  </si>
  <si>
    <r>
      <t>Ленинградской области в сфере архивного дела на</t>
    </r>
    <r>
      <rPr>
        <b/>
        <sz val="11"/>
        <color theme="1"/>
        <rFont val="Calibri"/>
        <family val="2"/>
        <charset val="204"/>
        <scheme val="minor"/>
      </rPr>
      <t xml:space="preserve"> 2024 год</t>
    </r>
  </si>
  <si>
    <r>
      <t>Ленинградской области в сфере архивного дела на</t>
    </r>
    <r>
      <rPr>
        <b/>
        <sz val="11"/>
        <color theme="1"/>
        <rFont val="Calibri"/>
        <family val="2"/>
        <charset val="204"/>
        <scheme val="minor"/>
      </rPr>
      <t xml:space="preserve"> 2025 год</t>
    </r>
  </si>
  <si>
    <t>Количество дел (по состоянию на 01.01.2022)</t>
  </si>
  <si>
    <t xml:space="preserve"> Сумма  с округлением , руб.</t>
  </si>
  <si>
    <t xml:space="preserve"> Сумма  с округлением , тыс. руб.</t>
  </si>
  <si>
    <t>Приложение 37 к пояснительной записке 2023 г.</t>
  </si>
  <si>
    <t>Сумма по формуле                                    (124-оз)  гр. 3*N    
(руб.)</t>
  </si>
  <si>
    <t xml:space="preserve">Сумма по формуле                                    (124-оз)  гр. 3*N
(руб.)    </t>
  </si>
  <si>
    <t xml:space="preserve"> Сумма  с округлением , тыс. руб. </t>
  </si>
  <si>
    <t xml:space="preserve">Сумма по формуле                                    (124-оз)  гр. 3*N 
(руб.)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</si>
</sst>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\ _₽_-;\-* #,##0\ _₽_-;_-* &quot;-&quot;??\ _₽_-;_-@_-"/>
    <numFmt numFmtId="165" formatCode="#,##0.000000"/>
    <numFmt numFmtId="166" formatCode="_-* #,##0.0\ _₽_-;\-* #,##0.0\ _₽_-;_-* &quot;-&quot;??\ _₽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43" fontId="2" fillId="0" borderId="1" xfId="1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wrapText="1"/>
    </xf>
    <xf numFmtId="164" fontId="2" fillId="0" borderId="1" xfId="1" applyNumberFormat="1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64" fontId="3" fillId="0" borderId="1" xfId="1" applyNumberFormat="1" applyFont="1" applyBorder="1" applyAlignment="1">
      <alignment horizontal="center" wrapText="1"/>
    </xf>
    <xf numFmtId="164" fontId="2" fillId="0" borderId="1" xfId="1" applyNumberFormat="1" applyFont="1" applyBorder="1" applyAlignment="1">
      <alignment vertical="center" wrapText="1"/>
    </xf>
    <xf numFmtId="0" fontId="3" fillId="0" borderId="2" xfId="0" applyFont="1" applyBorder="1" applyAlignment="1">
      <alignment wrapText="1"/>
    </xf>
    <xf numFmtId="0" fontId="0" fillId="0" borderId="1" xfId="0" applyBorder="1"/>
    <xf numFmtId="164" fontId="2" fillId="2" borderId="1" xfId="1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3" fontId="0" fillId="0" borderId="0" xfId="0" applyNumberFormat="1"/>
    <xf numFmtId="4" fontId="0" fillId="0" borderId="0" xfId="0" applyNumberFormat="1"/>
    <xf numFmtId="43" fontId="3" fillId="0" borderId="1" xfId="1" applyNumberFormat="1" applyFont="1" applyBorder="1" applyAlignment="1">
      <alignment wrapText="1"/>
    </xf>
    <xf numFmtId="165" fontId="0" fillId="0" borderId="0" xfId="0" applyNumberFormat="1"/>
    <xf numFmtId="43" fontId="0" fillId="0" borderId="0" xfId="0" applyNumberFormat="1"/>
    <xf numFmtId="0" fontId="0" fillId="0" borderId="0" xfId="0" applyAlignment="1">
      <alignment horizontal="right"/>
    </xf>
    <xf numFmtId="166" fontId="0" fillId="0" borderId="0" xfId="0" applyNumberFormat="1"/>
    <xf numFmtId="166" fontId="0" fillId="0" borderId="1" xfId="0" applyNumberForma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43" fontId="2" fillId="0" borderId="1" xfId="1" applyNumberFormat="1" applyFont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workbookViewId="0">
      <selection activeCell="F23" sqref="F23"/>
    </sheetView>
  </sheetViews>
  <sheetFormatPr defaultRowHeight="15" x14ac:dyDescent="0.25"/>
  <cols>
    <col min="2" max="2" width="48.85546875" customWidth="1"/>
    <col min="3" max="3" width="15.7109375" customWidth="1"/>
    <col min="4" max="4" width="17.42578125" customWidth="1"/>
    <col min="5" max="5" width="20.7109375" hidden="1" customWidth="1"/>
    <col min="6" max="6" width="23.85546875" customWidth="1"/>
    <col min="7" max="7" width="9.7109375" bestFit="1" customWidth="1"/>
  </cols>
  <sheetData>
    <row r="1" spans="1:6" x14ac:dyDescent="0.25">
      <c r="D1" s="24"/>
      <c r="E1" s="24"/>
      <c r="F1" s="18" t="s">
        <v>29</v>
      </c>
    </row>
    <row r="2" spans="1:6" x14ac:dyDescent="0.25">
      <c r="A2" s="25" t="s">
        <v>21</v>
      </c>
      <c r="B2" s="25"/>
      <c r="C2" s="25"/>
      <c r="D2" s="25"/>
      <c r="E2" s="25"/>
      <c r="F2" s="25"/>
    </row>
    <row r="3" spans="1:6" x14ac:dyDescent="0.25">
      <c r="A3" s="26" t="s">
        <v>23</v>
      </c>
      <c r="B3" s="26"/>
      <c r="C3" s="26"/>
      <c r="D3" s="26"/>
      <c r="E3" s="26"/>
      <c r="F3" s="26"/>
    </row>
    <row r="4" spans="1:6" ht="66.75" customHeight="1" x14ac:dyDescent="0.25">
      <c r="A4" s="4" t="s">
        <v>0</v>
      </c>
      <c r="B4" s="4" t="s">
        <v>1</v>
      </c>
      <c r="C4" s="21" t="s">
        <v>26</v>
      </c>
      <c r="D4" s="21" t="s">
        <v>30</v>
      </c>
      <c r="E4" s="22" t="s">
        <v>27</v>
      </c>
      <c r="F4" s="21" t="s">
        <v>28</v>
      </c>
    </row>
    <row r="5" spans="1:6" x14ac:dyDescent="0.25">
      <c r="A5" s="5">
        <v>1</v>
      </c>
      <c r="B5" s="5">
        <v>2</v>
      </c>
      <c r="C5" s="5">
        <v>3</v>
      </c>
      <c r="D5" s="6">
        <v>4</v>
      </c>
      <c r="E5" s="5">
        <v>5</v>
      </c>
      <c r="F5" s="10"/>
    </row>
    <row r="6" spans="1:6" ht="15" customHeight="1" x14ac:dyDescent="0.25">
      <c r="A6" s="10">
        <v>1</v>
      </c>
      <c r="B6" s="4" t="s">
        <v>2</v>
      </c>
      <c r="C6" s="3">
        <v>22239</v>
      </c>
      <c r="D6" s="1">
        <f t="shared" ref="D6:D23" si="0">C6*$D$26</f>
        <v>1302093.45</v>
      </c>
      <c r="E6" s="8">
        <f t="shared" ref="E6:E23" si="1">ROUND(D6,0)</f>
        <v>1302093</v>
      </c>
      <c r="F6" s="20">
        <f>ROUND(E6/1000,1)</f>
        <v>1302.0999999999999</v>
      </c>
    </row>
    <row r="7" spans="1:6" ht="15" customHeight="1" x14ac:dyDescent="0.25">
      <c r="A7" s="10">
        <v>2</v>
      </c>
      <c r="B7" s="4" t="s">
        <v>3</v>
      </c>
      <c r="C7" s="3">
        <v>27984</v>
      </c>
      <c r="D7" s="1">
        <f t="shared" si="0"/>
        <v>1638463.2</v>
      </c>
      <c r="E7" s="8">
        <f t="shared" si="1"/>
        <v>1638463</v>
      </c>
      <c r="F7" s="20">
        <f t="shared" ref="F7:F23" si="2">ROUND(E7/1000,1)</f>
        <v>1638.5</v>
      </c>
    </row>
    <row r="8" spans="1:6" ht="15" customHeight="1" x14ac:dyDescent="0.25">
      <c r="A8" s="10">
        <v>3</v>
      </c>
      <c r="B8" s="4" t="s">
        <v>4</v>
      </c>
      <c r="C8" s="3">
        <v>32484</v>
      </c>
      <c r="D8" s="1">
        <f t="shared" si="0"/>
        <v>1901938.2</v>
      </c>
      <c r="E8" s="8">
        <f t="shared" si="1"/>
        <v>1901938</v>
      </c>
      <c r="F8" s="20">
        <f t="shared" si="2"/>
        <v>1901.9</v>
      </c>
    </row>
    <row r="9" spans="1:6" ht="15" customHeight="1" x14ac:dyDescent="0.25">
      <c r="A9" s="10">
        <v>4</v>
      </c>
      <c r="B9" s="4" t="s">
        <v>5</v>
      </c>
      <c r="C9" s="3">
        <v>19675</v>
      </c>
      <c r="D9" s="1">
        <f t="shared" si="0"/>
        <v>1151971.25</v>
      </c>
      <c r="E9" s="8">
        <f t="shared" si="1"/>
        <v>1151971</v>
      </c>
      <c r="F9" s="20">
        <f t="shared" si="2"/>
        <v>1152</v>
      </c>
    </row>
    <row r="10" spans="1:6" ht="15" customHeight="1" x14ac:dyDescent="0.25">
      <c r="A10" s="10">
        <v>5</v>
      </c>
      <c r="B10" s="4" t="s">
        <v>6</v>
      </c>
      <c r="C10" s="11">
        <v>17613</v>
      </c>
      <c r="D10" s="1">
        <f t="shared" si="0"/>
        <v>1031241.1499999999</v>
      </c>
      <c r="E10" s="8">
        <f t="shared" si="1"/>
        <v>1031241</v>
      </c>
      <c r="F10" s="20">
        <f t="shared" si="2"/>
        <v>1031.2</v>
      </c>
    </row>
    <row r="11" spans="1:6" ht="15" customHeight="1" x14ac:dyDescent="0.25">
      <c r="A11" s="10">
        <v>6</v>
      </c>
      <c r="B11" s="4" t="s">
        <v>7</v>
      </c>
      <c r="C11" s="11">
        <v>28138</v>
      </c>
      <c r="D11" s="1">
        <f t="shared" si="0"/>
        <v>1647479.9</v>
      </c>
      <c r="E11" s="8">
        <f t="shared" si="1"/>
        <v>1647480</v>
      </c>
      <c r="F11" s="20">
        <f t="shared" si="2"/>
        <v>1647.5</v>
      </c>
    </row>
    <row r="12" spans="1:6" ht="15" customHeight="1" x14ac:dyDescent="0.25">
      <c r="A12" s="10">
        <v>7</v>
      </c>
      <c r="B12" s="4" t="s">
        <v>8</v>
      </c>
      <c r="C12" s="11">
        <v>31112</v>
      </c>
      <c r="D12" s="1">
        <f t="shared" si="0"/>
        <v>1821607.5999999999</v>
      </c>
      <c r="E12" s="8">
        <f t="shared" si="1"/>
        <v>1821608</v>
      </c>
      <c r="F12" s="20">
        <f t="shared" si="2"/>
        <v>1821.6</v>
      </c>
    </row>
    <row r="13" spans="1:6" ht="15" customHeight="1" x14ac:dyDescent="0.25">
      <c r="A13" s="10">
        <v>8</v>
      </c>
      <c r="B13" s="4" t="s">
        <v>9</v>
      </c>
      <c r="C13" s="11">
        <v>17627</v>
      </c>
      <c r="D13" s="1">
        <f t="shared" si="0"/>
        <v>1032060.85</v>
      </c>
      <c r="E13" s="8">
        <f t="shared" si="1"/>
        <v>1032061</v>
      </c>
      <c r="F13" s="20">
        <f t="shared" si="2"/>
        <v>1032.0999999999999</v>
      </c>
    </row>
    <row r="14" spans="1:6" ht="15" customHeight="1" x14ac:dyDescent="0.25">
      <c r="A14" s="10">
        <v>9</v>
      </c>
      <c r="B14" s="4" t="s">
        <v>10</v>
      </c>
      <c r="C14" s="11">
        <v>11336</v>
      </c>
      <c r="D14" s="1">
        <f t="shared" si="0"/>
        <v>663722.79999999993</v>
      </c>
      <c r="E14" s="8">
        <f t="shared" si="1"/>
        <v>663723</v>
      </c>
      <c r="F14" s="20">
        <f t="shared" si="2"/>
        <v>663.7</v>
      </c>
    </row>
    <row r="15" spans="1:6" ht="15" customHeight="1" x14ac:dyDescent="0.25">
      <c r="A15" s="10">
        <v>10</v>
      </c>
      <c r="B15" s="4" t="s">
        <v>11</v>
      </c>
      <c r="C15" s="11">
        <v>15734</v>
      </c>
      <c r="D15" s="1">
        <f t="shared" si="0"/>
        <v>921225.7</v>
      </c>
      <c r="E15" s="8">
        <f t="shared" si="1"/>
        <v>921226</v>
      </c>
      <c r="F15" s="20">
        <f t="shared" si="2"/>
        <v>921.2</v>
      </c>
    </row>
    <row r="16" spans="1:6" ht="15" customHeight="1" x14ac:dyDescent="0.25">
      <c r="A16" s="10">
        <v>11</v>
      </c>
      <c r="B16" s="4" t="s">
        <v>12</v>
      </c>
      <c r="C16" s="11">
        <v>18296</v>
      </c>
      <c r="D16" s="1">
        <f t="shared" si="0"/>
        <v>1071230.8</v>
      </c>
      <c r="E16" s="8">
        <f t="shared" si="1"/>
        <v>1071231</v>
      </c>
      <c r="F16" s="20">
        <f t="shared" si="2"/>
        <v>1071.2</v>
      </c>
    </row>
    <row r="17" spans="1:7" ht="15" customHeight="1" x14ac:dyDescent="0.25">
      <c r="A17" s="10">
        <v>12</v>
      </c>
      <c r="B17" s="4" t="s">
        <v>13</v>
      </c>
      <c r="C17" s="11">
        <v>26143</v>
      </c>
      <c r="D17" s="1">
        <f t="shared" si="0"/>
        <v>1530672.65</v>
      </c>
      <c r="E17" s="8">
        <f t="shared" si="1"/>
        <v>1530673</v>
      </c>
      <c r="F17" s="20">
        <f t="shared" si="2"/>
        <v>1530.7</v>
      </c>
    </row>
    <row r="18" spans="1:7" ht="15" customHeight="1" x14ac:dyDescent="0.25">
      <c r="A18" s="10">
        <v>13</v>
      </c>
      <c r="B18" s="4" t="s">
        <v>14</v>
      </c>
      <c r="C18" s="11">
        <v>18569</v>
      </c>
      <c r="D18" s="1">
        <f t="shared" si="0"/>
        <v>1087214.95</v>
      </c>
      <c r="E18" s="8">
        <f t="shared" si="1"/>
        <v>1087215</v>
      </c>
      <c r="F18" s="20">
        <f t="shared" si="2"/>
        <v>1087.2</v>
      </c>
    </row>
    <row r="19" spans="1:7" ht="15" customHeight="1" x14ac:dyDescent="0.25">
      <c r="A19" s="10">
        <v>14</v>
      </c>
      <c r="B19" s="4" t="s">
        <v>15</v>
      </c>
      <c r="C19" s="11">
        <v>16221</v>
      </c>
      <c r="D19" s="1">
        <f t="shared" si="0"/>
        <v>949739.54999999993</v>
      </c>
      <c r="E19" s="8">
        <f t="shared" si="1"/>
        <v>949740</v>
      </c>
      <c r="F19" s="20">
        <f t="shared" si="2"/>
        <v>949.7</v>
      </c>
    </row>
    <row r="20" spans="1:7" ht="15" customHeight="1" x14ac:dyDescent="0.25">
      <c r="A20" s="10">
        <v>15</v>
      </c>
      <c r="B20" s="4" t="s">
        <v>16</v>
      </c>
      <c r="C20" s="11">
        <v>17362</v>
      </c>
      <c r="D20" s="23">
        <f>C20*$D$26+5</f>
        <v>1016550.1</v>
      </c>
      <c r="E20" s="8">
        <f t="shared" si="1"/>
        <v>1016550</v>
      </c>
      <c r="F20" s="20">
        <f t="shared" si="2"/>
        <v>1016.6</v>
      </c>
      <c r="G20" s="19"/>
    </row>
    <row r="21" spans="1:7" ht="15" customHeight="1" x14ac:dyDescent="0.25">
      <c r="A21" s="10">
        <v>16</v>
      </c>
      <c r="B21" s="4" t="s">
        <v>17</v>
      </c>
      <c r="C21" s="11">
        <v>23073</v>
      </c>
      <c r="D21" s="1">
        <f t="shared" si="0"/>
        <v>1350924.15</v>
      </c>
      <c r="E21" s="8">
        <f t="shared" si="1"/>
        <v>1350924</v>
      </c>
      <c r="F21" s="20">
        <f t="shared" si="2"/>
        <v>1350.9</v>
      </c>
    </row>
    <row r="22" spans="1:7" ht="15" customHeight="1" x14ac:dyDescent="0.25">
      <c r="A22" s="10">
        <v>17</v>
      </c>
      <c r="B22" s="4" t="s">
        <v>18</v>
      </c>
      <c r="C22" s="11">
        <v>19258</v>
      </c>
      <c r="D22" s="1">
        <f t="shared" si="0"/>
        <v>1127555.8999999999</v>
      </c>
      <c r="E22" s="8">
        <f t="shared" si="1"/>
        <v>1127556</v>
      </c>
      <c r="F22" s="20">
        <f t="shared" si="2"/>
        <v>1127.5999999999999</v>
      </c>
    </row>
    <row r="23" spans="1:7" ht="15" customHeight="1" x14ac:dyDescent="0.25">
      <c r="A23" s="10">
        <v>18</v>
      </c>
      <c r="B23" s="4" t="s">
        <v>19</v>
      </c>
      <c r="C23" s="3">
        <v>7978</v>
      </c>
      <c r="D23" s="1">
        <f t="shared" si="0"/>
        <v>467111.89999999997</v>
      </c>
      <c r="E23" s="8">
        <f t="shared" si="1"/>
        <v>467112</v>
      </c>
      <c r="F23" s="20">
        <f t="shared" si="2"/>
        <v>467.1</v>
      </c>
    </row>
    <row r="24" spans="1:7" ht="15.75" x14ac:dyDescent="0.25">
      <c r="A24" s="10"/>
      <c r="B24" s="9" t="s">
        <v>20</v>
      </c>
      <c r="C24" s="7">
        <f>C6+C7+C8+C9+C10+C11+C12+C13+C14+C15+C16+C17+C18+C19+C20+C21+C22+C23</f>
        <v>370842</v>
      </c>
      <c r="D24" s="2">
        <f>SUM(D6:D23)</f>
        <v>21712804.099999998</v>
      </c>
      <c r="E24" s="15">
        <f>SUM(E6:E23)</f>
        <v>21712805</v>
      </c>
      <c r="F24" s="15">
        <f>SUM(F6:F23)</f>
        <v>21712.800000000003</v>
      </c>
    </row>
    <row r="26" spans="1:7" x14ac:dyDescent="0.25">
      <c r="B26" t="s">
        <v>22</v>
      </c>
      <c r="C26" s="18"/>
      <c r="D26">
        <v>58.55</v>
      </c>
    </row>
    <row r="27" spans="1:7" x14ac:dyDescent="0.25">
      <c r="B27" s="12"/>
      <c r="C27" s="13"/>
    </row>
    <row r="28" spans="1:7" x14ac:dyDescent="0.25">
      <c r="B28" s="12"/>
      <c r="C28" s="13"/>
    </row>
    <row r="29" spans="1:7" x14ac:dyDescent="0.25">
      <c r="B29" s="12"/>
      <c r="C29" s="13"/>
    </row>
    <row r="30" spans="1:7" x14ac:dyDescent="0.25">
      <c r="C30" s="16"/>
    </row>
    <row r="31" spans="1:7" x14ac:dyDescent="0.25">
      <c r="B31" s="12"/>
      <c r="D31" s="14"/>
    </row>
    <row r="32" spans="1:7" x14ac:dyDescent="0.25">
      <c r="B32" s="12"/>
      <c r="C32" s="14"/>
      <c r="D32" s="14"/>
    </row>
    <row r="33" spans="2:3" x14ac:dyDescent="0.25">
      <c r="B33" s="12"/>
      <c r="C33" s="14"/>
    </row>
    <row r="34" spans="2:3" x14ac:dyDescent="0.25">
      <c r="C34" s="14"/>
    </row>
    <row r="36" spans="2:3" x14ac:dyDescent="0.25">
      <c r="C36" s="17"/>
    </row>
  </sheetData>
  <mergeCells count="2">
    <mergeCell ref="A2:F2"/>
    <mergeCell ref="A3:F3"/>
  </mergeCells>
  <pageMargins left="0.78740157480314965" right="0.39370078740157483" top="0.78740157480314965" bottom="0.78740157480314965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workbookViewId="0">
      <selection activeCell="E24" sqref="E24"/>
    </sheetView>
  </sheetViews>
  <sheetFormatPr defaultRowHeight="15" x14ac:dyDescent="0.25"/>
  <cols>
    <col min="2" max="2" width="48.85546875" customWidth="1"/>
    <col min="3" max="3" width="15.7109375" customWidth="1"/>
    <col min="4" max="4" width="17.42578125" customWidth="1"/>
    <col min="5" max="5" width="23.85546875" customWidth="1"/>
  </cols>
  <sheetData>
    <row r="1" spans="1:5" x14ac:dyDescent="0.25">
      <c r="E1" s="18" t="s">
        <v>29</v>
      </c>
    </row>
    <row r="2" spans="1:5" x14ac:dyDescent="0.25">
      <c r="A2" s="25" t="s">
        <v>21</v>
      </c>
      <c r="B2" s="25"/>
      <c r="C2" s="25"/>
      <c r="D2" s="25"/>
      <c r="E2" s="25"/>
    </row>
    <row r="3" spans="1:5" x14ac:dyDescent="0.25">
      <c r="A3" s="26" t="s">
        <v>24</v>
      </c>
      <c r="B3" s="26"/>
      <c r="C3" s="26"/>
      <c r="D3" s="26"/>
      <c r="E3" s="26"/>
    </row>
    <row r="4" spans="1:5" ht="66.75" customHeight="1" x14ac:dyDescent="0.25">
      <c r="A4" s="4" t="s">
        <v>0</v>
      </c>
      <c r="B4" s="4" t="s">
        <v>1</v>
      </c>
      <c r="C4" s="21" t="s">
        <v>26</v>
      </c>
      <c r="D4" s="21" t="s">
        <v>31</v>
      </c>
      <c r="E4" s="21" t="s">
        <v>28</v>
      </c>
    </row>
    <row r="5" spans="1:5" x14ac:dyDescent="0.25">
      <c r="A5" s="5">
        <v>1</v>
      </c>
      <c r="B5" s="5">
        <v>2</v>
      </c>
      <c r="C5" s="5">
        <v>3</v>
      </c>
      <c r="D5" s="6">
        <v>4</v>
      </c>
      <c r="E5" s="5">
        <v>5</v>
      </c>
    </row>
    <row r="6" spans="1:5" ht="15" customHeight="1" x14ac:dyDescent="0.25">
      <c r="A6" s="10">
        <v>1</v>
      </c>
      <c r="B6" s="4" t="s">
        <v>2</v>
      </c>
      <c r="C6" s="3">
        <v>22239</v>
      </c>
      <c r="D6" s="1">
        <f t="shared" ref="D6:D23" si="0">C6*$D$26</f>
        <v>1302093.45</v>
      </c>
      <c r="E6" s="27">
        <v>1302.0930000000001</v>
      </c>
    </row>
    <row r="7" spans="1:5" ht="15" customHeight="1" x14ac:dyDescent="0.25">
      <c r="A7" s="10">
        <v>2</v>
      </c>
      <c r="B7" s="4" t="s">
        <v>3</v>
      </c>
      <c r="C7" s="3">
        <v>27984</v>
      </c>
      <c r="D7" s="1">
        <f t="shared" si="0"/>
        <v>1638463.2</v>
      </c>
      <c r="E7" s="27">
        <v>1638.463</v>
      </c>
    </row>
    <row r="8" spans="1:5" ht="15" customHeight="1" x14ac:dyDescent="0.25">
      <c r="A8" s="10">
        <v>3</v>
      </c>
      <c r="B8" s="4" t="s">
        <v>4</v>
      </c>
      <c r="C8" s="3">
        <v>32484</v>
      </c>
      <c r="D8" s="1">
        <f t="shared" si="0"/>
        <v>1901938.2</v>
      </c>
      <c r="E8" s="27">
        <v>1901.9380000000001</v>
      </c>
    </row>
    <row r="9" spans="1:5" ht="15" customHeight="1" x14ac:dyDescent="0.25">
      <c r="A9" s="10">
        <v>4</v>
      </c>
      <c r="B9" s="4" t="s">
        <v>5</v>
      </c>
      <c r="C9" s="3">
        <v>19675</v>
      </c>
      <c r="D9" s="1">
        <f t="shared" si="0"/>
        <v>1151971.25</v>
      </c>
      <c r="E9" s="27">
        <v>1151.971</v>
      </c>
    </row>
    <row r="10" spans="1:5" ht="15" customHeight="1" x14ac:dyDescent="0.25">
      <c r="A10" s="10">
        <v>5</v>
      </c>
      <c r="B10" s="4" t="s">
        <v>6</v>
      </c>
      <c r="C10" s="11">
        <v>17613</v>
      </c>
      <c r="D10" s="1">
        <f t="shared" si="0"/>
        <v>1031241.1499999999</v>
      </c>
      <c r="E10" s="27">
        <v>1031.241</v>
      </c>
    </row>
    <row r="11" spans="1:5" ht="15" customHeight="1" x14ac:dyDescent="0.25">
      <c r="A11" s="10">
        <v>6</v>
      </c>
      <c r="B11" s="4" t="s">
        <v>7</v>
      </c>
      <c r="C11" s="11">
        <v>28138</v>
      </c>
      <c r="D11" s="1">
        <f t="shared" si="0"/>
        <v>1647479.9</v>
      </c>
      <c r="E11" s="27">
        <v>1647.48</v>
      </c>
    </row>
    <row r="12" spans="1:5" ht="15" customHeight="1" x14ac:dyDescent="0.25">
      <c r="A12" s="10">
        <v>7</v>
      </c>
      <c r="B12" s="4" t="s">
        <v>8</v>
      </c>
      <c r="C12" s="11">
        <v>31112</v>
      </c>
      <c r="D12" s="1">
        <f t="shared" si="0"/>
        <v>1821607.5999999999</v>
      </c>
      <c r="E12" s="27">
        <v>1821.6079999999999</v>
      </c>
    </row>
    <row r="13" spans="1:5" ht="15" customHeight="1" x14ac:dyDescent="0.25">
      <c r="A13" s="10">
        <v>8</v>
      </c>
      <c r="B13" s="4" t="s">
        <v>9</v>
      </c>
      <c r="C13" s="11">
        <v>17627</v>
      </c>
      <c r="D13" s="1">
        <f t="shared" si="0"/>
        <v>1032060.85</v>
      </c>
      <c r="E13" s="27">
        <v>1032.0609999999999</v>
      </c>
    </row>
    <row r="14" spans="1:5" ht="15" customHeight="1" x14ac:dyDescent="0.25">
      <c r="A14" s="10">
        <v>9</v>
      </c>
      <c r="B14" s="4" t="s">
        <v>10</v>
      </c>
      <c r="C14" s="11">
        <v>11336</v>
      </c>
      <c r="D14" s="1">
        <f t="shared" si="0"/>
        <v>663722.79999999993</v>
      </c>
      <c r="E14" s="27">
        <v>663.72299999999996</v>
      </c>
    </row>
    <row r="15" spans="1:5" ht="15" customHeight="1" x14ac:dyDescent="0.25">
      <c r="A15" s="10">
        <v>10</v>
      </c>
      <c r="B15" s="4" t="s">
        <v>11</v>
      </c>
      <c r="C15" s="11">
        <v>15734</v>
      </c>
      <c r="D15" s="1">
        <f t="shared" si="0"/>
        <v>921225.7</v>
      </c>
      <c r="E15" s="27">
        <v>921.226</v>
      </c>
    </row>
    <row r="16" spans="1:5" ht="15" customHeight="1" x14ac:dyDescent="0.25">
      <c r="A16" s="10">
        <v>11</v>
      </c>
      <c r="B16" s="4" t="s">
        <v>12</v>
      </c>
      <c r="C16" s="11">
        <v>18296</v>
      </c>
      <c r="D16" s="1">
        <f t="shared" si="0"/>
        <v>1071230.8</v>
      </c>
      <c r="E16" s="27">
        <v>1071.231</v>
      </c>
    </row>
    <row r="17" spans="1:5" ht="15" customHeight="1" x14ac:dyDescent="0.25">
      <c r="A17" s="10">
        <v>12</v>
      </c>
      <c r="B17" s="4" t="s">
        <v>13</v>
      </c>
      <c r="C17" s="11">
        <v>26143</v>
      </c>
      <c r="D17" s="1">
        <f t="shared" si="0"/>
        <v>1530672.65</v>
      </c>
      <c r="E17" s="27">
        <v>1530.673</v>
      </c>
    </row>
    <row r="18" spans="1:5" ht="15" customHeight="1" x14ac:dyDescent="0.25">
      <c r="A18" s="10">
        <v>13</v>
      </c>
      <c r="B18" s="4" t="s">
        <v>14</v>
      </c>
      <c r="C18" s="11">
        <v>18569</v>
      </c>
      <c r="D18" s="1">
        <f t="shared" si="0"/>
        <v>1087214.95</v>
      </c>
      <c r="E18" s="27">
        <v>1087.2149999999999</v>
      </c>
    </row>
    <row r="19" spans="1:5" ht="15" customHeight="1" x14ac:dyDescent="0.25">
      <c r="A19" s="10">
        <v>14</v>
      </c>
      <c r="B19" s="4" t="s">
        <v>15</v>
      </c>
      <c r="C19" s="11">
        <v>16221</v>
      </c>
      <c r="D19" s="1">
        <f t="shared" si="0"/>
        <v>949739.54999999993</v>
      </c>
      <c r="E19" s="27">
        <v>949.74</v>
      </c>
    </row>
    <row r="20" spans="1:5" ht="15" customHeight="1" x14ac:dyDescent="0.25">
      <c r="A20" s="10">
        <v>15</v>
      </c>
      <c r="B20" s="4" t="s">
        <v>16</v>
      </c>
      <c r="C20" s="11">
        <v>17362</v>
      </c>
      <c r="D20" s="1">
        <f t="shared" si="0"/>
        <v>1016545.1</v>
      </c>
      <c r="E20" s="27">
        <v>1016.545</v>
      </c>
    </row>
    <row r="21" spans="1:5" ht="15" customHeight="1" x14ac:dyDescent="0.25">
      <c r="A21" s="10">
        <v>16</v>
      </c>
      <c r="B21" s="4" t="s">
        <v>17</v>
      </c>
      <c r="C21" s="11">
        <v>23073</v>
      </c>
      <c r="D21" s="1">
        <f t="shared" si="0"/>
        <v>1350924.15</v>
      </c>
      <c r="E21" s="27">
        <v>1350.924</v>
      </c>
    </row>
    <row r="22" spans="1:5" ht="15" customHeight="1" x14ac:dyDescent="0.25">
      <c r="A22" s="10">
        <v>17</v>
      </c>
      <c r="B22" s="4" t="s">
        <v>18</v>
      </c>
      <c r="C22" s="11">
        <v>19258</v>
      </c>
      <c r="D22" s="1">
        <f t="shared" si="0"/>
        <v>1127555.8999999999</v>
      </c>
      <c r="E22" s="27">
        <v>1127.556</v>
      </c>
    </row>
    <row r="23" spans="1:5" ht="15" customHeight="1" x14ac:dyDescent="0.25">
      <c r="A23" s="10">
        <v>18</v>
      </c>
      <c r="B23" s="4" t="s">
        <v>19</v>
      </c>
      <c r="C23" s="3">
        <v>7978</v>
      </c>
      <c r="D23" s="1">
        <f t="shared" si="0"/>
        <v>467111.89999999997</v>
      </c>
      <c r="E23" s="27">
        <v>467.11200000000002</v>
      </c>
    </row>
    <row r="24" spans="1:5" ht="15.75" x14ac:dyDescent="0.25">
      <c r="A24" s="10"/>
      <c r="B24" s="9" t="s">
        <v>20</v>
      </c>
      <c r="C24" s="7">
        <f>C6+C7+C8+C9+C10+C11+C12+C13+C14+C15+C16+C17+C18+C19+C20+C21+C22+C23</f>
        <v>370842</v>
      </c>
      <c r="D24" s="2">
        <f>SUM(D6:D23)</f>
        <v>21712799.099999998</v>
      </c>
      <c r="E24" s="15">
        <f>SUM(E6:E23)</f>
        <v>21712.799999999999</v>
      </c>
    </row>
    <row r="26" spans="1:5" x14ac:dyDescent="0.25">
      <c r="B26" t="s">
        <v>22</v>
      </c>
      <c r="C26" s="18"/>
      <c r="D26">
        <f>'2023'!D26</f>
        <v>58.55</v>
      </c>
    </row>
    <row r="27" spans="1:5" x14ac:dyDescent="0.25">
      <c r="B27" s="12"/>
      <c r="C27" s="13"/>
    </row>
    <row r="28" spans="1:5" x14ac:dyDescent="0.25">
      <c r="B28" s="12"/>
      <c r="C28" s="13"/>
    </row>
    <row r="29" spans="1:5" x14ac:dyDescent="0.25">
      <c r="B29" s="12"/>
      <c r="C29" s="16"/>
    </row>
    <row r="31" spans="1:5" x14ac:dyDescent="0.25">
      <c r="B31" s="12"/>
      <c r="C31" s="14"/>
      <c r="D31" s="14"/>
    </row>
    <row r="32" spans="1:5" x14ac:dyDescent="0.25">
      <c r="B32" s="12"/>
      <c r="C32" s="14"/>
      <c r="D32" s="14"/>
    </row>
    <row r="33" spans="2:3" x14ac:dyDescent="0.25">
      <c r="B33" s="12"/>
      <c r="C33" s="14"/>
    </row>
    <row r="35" spans="2:3" x14ac:dyDescent="0.25">
      <c r="C35" s="17"/>
    </row>
  </sheetData>
  <mergeCells count="2">
    <mergeCell ref="A2:E2"/>
    <mergeCell ref="A3:E3"/>
  </mergeCells>
  <pageMargins left="0.78740157480314965" right="0.39370078740157483" top="0.78740157480314965" bottom="0.78740157480314965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tabSelected="1" workbookViewId="0">
      <selection activeCell="E24" sqref="E24"/>
    </sheetView>
  </sheetViews>
  <sheetFormatPr defaultRowHeight="15" x14ac:dyDescent="0.25"/>
  <cols>
    <col min="2" max="2" width="48.85546875" customWidth="1"/>
    <col min="3" max="3" width="15.7109375" customWidth="1"/>
    <col min="4" max="4" width="17.42578125" customWidth="1"/>
    <col min="5" max="5" width="24" customWidth="1"/>
  </cols>
  <sheetData>
    <row r="1" spans="1:5" x14ac:dyDescent="0.25">
      <c r="E1" s="18" t="s">
        <v>29</v>
      </c>
    </row>
    <row r="2" spans="1:5" x14ac:dyDescent="0.25">
      <c r="A2" s="25" t="s">
        <v>21</v>
      </c>
      <c r="B2" s="25"/>
      <c r="C2" s="25"/>
      <c r="D2" s="25"/>
      <c r="E2" s="25"/>
    </row>
    <row r="3" spans="1:5" x14ac:dyDescent="0.25">
      <c r="A3" s="26" t="s">
        <v>25</v>
      </c>
      <c r="B3" s="26"/>
      <c r="C3" s="26"/>
      <c r="D3" s="26"/>
      <c r="E3" s="26"/>
    </row>
    <row r="4" spans="1:5" ht="66.75" customHeight="1" x14ac:dyDescent="0.25">
      <c r="A4" s="4" t="s">
        <v>0</v>
      </c>
      <c r="B4" s="4" t="s">
        <v>1</v>
      </c>
      <c r="C4" s="21" t="s">
        <v>26</v>
      </c>
      <c r="D4" s="21" t="s">
        <v>33</v>
      </c>
      <c r="E4" s="21" t="s">
        <v>32</v>
      </c>
    </row>
    <row r="5" spans="1:5" x14ac:dyDescent="0.25">
      <c r="A5" s="5">
        <v>1</v>
      </c>
      <c r="B5" s="5">
        <v>2</v>
      </c>
      <c r="C5" s="5">
        <v>3</v>
      </c>
      <c r="D5" s="6">
        <v>4</v>
      </c>
      <c r="E5" s="5">
        <v>5</v>
      </c>
    </row>
    <row r="6" spans="1:5" ht="15" customHeight="1" x14ac:dyDescent="0.25">
      <c r="A6" s="10">
        <v>1</v>
      </c>
      <c r="B6" s="4" t="s">
        <v>2</v>
      </c>
      <c r="C6" s="3">
        <v>22239</v>
      </c>
      <c r="D6" s="1">
        <f t="shared" ref="D6:D23" si="0">C6*$D$26</f>
        <v>1302093.45</v>
      </c>
      <c r="E6" s="27">
        <v>1302.0930000000001</v>
      </c>
    </row>
    <row r="7" spans="1:5" ht="15" customHeight="1" x14ac:dyDescent="0.25">
      <c r="A7" s="10">
        <v>2</v>
      </c>
      <c r="B7" s="4" t="s">
        <v>3</v>
      </c>
      <c r="C7" s="3">
        <v>27984</v>
      </c>
      <c r="D7" s="1">
        <f t="shared" si="0"/>
        <v>1638463.2</v>
      </c>
      <c r="E7" s="27">
        <v>1638.463</v>
      </c>
    </row>
    <row r="8" spans="1:5" ht="15" customHeight="1" x14ac:dyDescent="0.25">
      <c r="A8" s="10">
        <v>3</v>
      </c>
      <c r="B8" s="4" t="s">
        <v>4</v>
      </c>
      <c r="C8" s="3">
        <v>32484</v>
      </c>
      <c r="D8" s="1">
        <f t="shared" si="0"/>
        <v>1901938.2</v>
      </c>
      <c r="E8" s="27">
        <v>1901.9380000000001</v>
      </c>
    </row>
    <row r="9" spans="1:5" ht="15" customHeight="1" x14ac:dyDescent="0.25">
      <c r="A9" s="10">
        <v>4</v>
      </c>
      <c r="B9" s="4" t="s">
        <v>5</v>
      </c>
      <c r="C9" s="3">
        <v>19675</v>
      </c>
      <c r="D9" s="1">
        <f t="shared" si="0"/>
        <v>1151971.25</v>
      </c>
      <c r="E9" s="27">
        <v>1151.971</v>
      </c>
    </row>
    <row r="10" spans="1:5" ht="15" customHeight="1" x14ac:dyDescent="0.25">
      <c r="A10" s="10">
        <v>5</v>
      </c>
      <c r="B10" s="4" t="s">
        <v>6</v>
      </c>
      <c r="C10" s="11">
        <v>17613</v>
      </c>
      <c r="D10" s="1">
        <f t="shared" si="0"/>
        <v>1031241.1499999999</v>
      </c>
      <c r="E10" s="27">
        <v>1031.241</v>
      </c>
    </row>
    <row r="11" spans="1:5" ht="15" customHeight="1" x14ac:dyDescent="0.25">
      <c r="A11" s="10">
        <v>6</v>
      </c>
      <c r="B11" s="4" t="s">
        <v>7</v>
      </c>
      <c r="C11" s="11">
        <v>28138</v>
      </c>
      <c r="D11" s="1">
        <f t="shared" si="0"/>
        <v>1647479.9</v>
      </c>
      <c r="E11" s="27">
        <v>1647.48</v>
      </c>
    </row>
    <row r="12" spans="1:5" ht="15" customHeight="1" x14ac:dyDescent="0.25">
      <c r="A12" s="10">
        <v>7</v>
      </c>
      <c r="B12" s="4" t="s">
        <v>8</v>
      </c>
      <c r="C12" s="11">
        <v>31112</v>
      </c>
      <c r="D12" s="1">
        <f t="shared" si="0"/>
        <v>1821607.5999999999</v>
      </c>
      <c r="E12" s="27">
        <v>1821.6079999999999</v>
      </c>
    </row>
    <row r="13" spans="1:5" ht="15" customHeight="1" x14ac:dyDescent="0.25">
      <c r="A13" s="10">
        <v>8</v>
      </c>
      <c r="B13" s="4" t="s">
        <v>9</v>
      </c>
      <c r="C13" s="11">
        <v>17627</v>
      </c>
      <c r="D13" s="1">
        <f t="shared" si="0"/>
        <v>1032060.85</v>
      </c>
      <c r="E13" s="27">
        <v>1032.0609999999999</v>
      </c>
    </row>
    <row r="14" spans="1:5" ht="15" customHeight="1" x14ac:dyDescent="0.25">
      <c r="A14" s="10">
        <v>9</v>
      </c>
      <c r="B14" s="4" t="s">
        <v>10</v>
      </c>
      <c r="C14" s="11">
        <v>11336</v>
      </c>
      <c r="D14" s="1">
        <f t="shared" si="0"/>
        <v>663722.79999999993</v>
      </c>
      <c r="E14" s="27">
        <v>663.72299999999996</v>
      </c>
    </row>
    <row r="15" spans="1:5" ht="15" customHeight="1" x14ac:dyDescent="0.25">
      <c r="A15" s="10">
        <v>10</v>
      </c>
      <c r="B15" s="4" t="s">
        <v>11</v>
      </c>
      <c r="C15" s="11">
        <v>15734</v>
      </c>
      <c r="D15" s="1">
        <f t="shared" si="0"/>
        <v>921225.7</v>
      </c>
      <c r="E15" s="27">
        <v>921.226</v>
      </c>
    </row>
    <row r="16" spans="1:5" ht="15" customHeight="1" x14ac:dyDescent="0.25">
      <c r="A16" s="10">
        <v>11</v>
      </c>
      <c r="B16" s="4" t="s">
        <v>12</v>
      </c>
      <c r="C16" s="11">
        <v>18296</v>
      </c>
      <c r="D16" s="1">
        <f t="shared" si="0"/>
        <v>1071230.8</v>
      </c>
      <c r="E16" s="27">
        <v>1071.231</v>
      </c>
    </row>
    <row r="17" spans="1:5" ht="15" customHeight="1" x14ac:dyDescent="0.25">
      <c r="A17" s="10">
        <v>12</v>
      </c>
      <c r="B17" s="4" t="s">
        <v>13</v>
      </c>
      <c r="C17" s="11">
        <v>26143</v>
      </c>
      <c r="D17" s="1">
        <f t="shared" si="0"/>
        <v>1530672.65</v>
      </c>
      <c r="E17" s="27">
        <v>1530.673</v>
      </c>
    </row>
    <row r="18" spans="1:5" ht="15" customHeight="1" x14ac:dyDescent="0.25">
      <c r="A18" s="10">
        <v>13</v>
      </c>
      <c r="B18" s="4" t="s">
        <v>14</v>
      </c>
      <c r="C18" s="11">
        <v>18569</v>
      </c>
      <c r="D18" s="1">
        <f t="shared" si="0"/>
        <v>1087214.95</v>
      </c>
      <c r="E18" s="27">
        <v>1087.2149999999999</v>
      </c>
    </row>
    <row r="19" spans="1:5" ht="15" customHeight="1" x14ac:dyDescent="0.25">
      <c r="A19" s="10">
        <v>14</v>
      </c>
      <c r="B19" s="4" t="s">
        <v>15</v>
      </c>
      <c r="C19" s="11">
        <v>16221</v>
      </c>
      <c r="D19" s="1">
        <f t="shared" si="0"/>
        <v>949739.54999999993</v>
      </c>
      <c r="E19" s="27">
        <v>949.74</v>
      </c>
    </row>
    <row r="20" spans="1:5" ht="15" customHeight="1" x14ac:dyDescent="0.25">
      <c r="A20" s="10">
        <v>15</v>
      </c>
      <c r="B20" s="4" t="s">
        <v>16</v>
      </c>
      <c r="C20" s="11">
        <v>17362</v>
      </c>
      <c r="D20" s="1">
        <f t="shared" si="0"/>
        <v>1016545.1</v>
      </c>
      <c r="E20" s="27">
        <v>1016.545</v>
      </c>
    </row>
    <row r="21" spans="1:5" ht="15" customHeight="1" x14ac:dyDescent="0.25">
      <c r="A21" s="10">
        <v>16</v>
      </c>
      <c r="B21" s="4" t="s">
        <v>17</v>
      </c>
      <c r="C21" s="11">
        <v>23073</v>
      </c>
      <c r="D21" s="1">
        <f t="shared" si="0"/>
        <v>1350924.15</v>
      </c>
      <c r="E21" s="27">
        <v>1350.924</v>
      </c>
    </row>
    <row r="22" spans="1:5" ht="15" customHeight="1" x14ac:dyDescent="0.25">
      <c r="A22" s="10">
        <v>17</v>
      </c>
      <c r="B22" s="4" t="s">
        <v>18</v>
      </c>
      <c r="C22" s="11">
        <v>19258</v>
      </c>
      <c r="D22" s="1">
        <f t="shared" si="0"/>
        <v>1127555.8999999999</v>
      </c>
      <c r="E22" s="27">
        <v>1127.556</v>
      </c>
    </row>
    <row r="23" spans="1:5" ht="15" customHeight="1" x14ac:dyDescent="0.25">
      <c r="A23" s="10">
        <v>18</v>
      </c>
      <c r="B23" s="4" t="s">
        <v>19</v>
      </c>
      <c r="C23" s="3">
        <v>7978</v>
      </c>
      <c r="D23" s="1">
        <f t="shared" si="0"/>
        <v>467111.89999999997</v>
      </c>
      <c r="E23" s="27">
        <v>467.11200000000002</v>
      </c>
    </row>
    <row r="24" spans="1:5" ht="15.75" x14ac:dyDescent="0.25">
      <c r="A24" s="10"/>
      <c r="B24" s="9" t="s">
        <v>20</v>
      </c>
      <c r="C24" s="7">
        <f>C6+C7+C8+C9+C10+C11+C12+C13+C14+C15+C16+C17+C18+C19+C20+C21+C22+C23</f>
        <v>370842</v>
      </c>
      <c r="D24" s="2">
        <f>SUM(D6:D23)</f>
        <v>21712799.099999998</v>
      </c>
      <c r="E24" s="15">
        <f>SUM(E6:E23)</f>
        <v>21712.799999999999</v>
      </c>
    </row>
    <row r="26" spans="1:5" x14ac:dyDescent="0.25">
      <c r="B26" t="s">
        <v>22</v>
      </c>
      <c r="C26" s="18"/>
      <c r="D26">
        <f>'2023'!D26</f>
        <v>58.55</v>
      </c>
    </row>
    <row r="27" spans="1:5" x14ac:dyDescent="0.25">
      <c r="B27" s="12"/>
      <c r="C27" s="13"/>
    </row>
    <row r="28" spans="1:5" x14ac:dyDescent="0.25">
      <c r="B28" s="12"/>
      <c r="C28" s="13"/>
    </row>
    <row r="29" spans="1:5" x14ac:dyDescent="0.25">
      <c r="B29" s="12"/>
      <c r="C29" s="16"/>
    </row>
    <row r="31" spans="1:5" x14ac:dyDescent="0.25">
      <c r="B31" s="12"/>
      <c r="C31" s="14"/>
      <c r="D31" s="14"/>
    </row>
    <row r="32" spans="1:5" x14ac:dyDescent="0.25">
      <c r="B32" s="12"/>
      <c r="C32" s="14"/>
      <c r="D32" s="14"/>
    </row>
    <row r="33" spans="2:3" x14ac:dyDescent="0.25">
      <c r="B33" s="12"/>
      <c r="C33" s="14"/>
    </row>
    <row r="35" spans="2:3" x14ac:dyDescent="0.25">
      <c r="C35" s="17"/>
    </row>
  </sheetData>
  <mergeCells count="2">
    <mergeCell ref="A2:E2"/>
    <mergeCell ref="A3:E3"/>
  </mergeCells>
  <pageMargins left="0.78740157480314965" right="0.39370078740157483" top="0.78740157480314965" bottom="0.78740157480314965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2023</vt:lpstr>
      <vt:lpstr>2024</vt:lpstr>
      <vt:lpstr>2025</vt:lpstr>
      <vt:lpstr>'2023'!Область_печати</vt:lpstr>
      <vt:lpstr>'2024'!Область_печати</vt:lpstr>
      <vt:lpstr>'2025'!Область_печати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Витана Владимировна Шаповалова</dc:creator>
  <cp:lastModifiedBy>Ямалтдинова Алина Шамилевна</cp:lastModifiedBy>
  <cp:lastPrinted>2022-09-30T09:40:27Z</cp:lastPrinted>
  <dcterms:created xsi:type="dcterms:W3CDTF">2019-07-10T12:50:43Z</dcterms:created>
  <dcterms:modified xsi:type="dcterms:W3CDTF">2022-09-30T10:46:41Z</dcterms:modified>
</cp:coreProperties>
</file>