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630" yWindow="540" windowWidth="20730" windowHeight="7620"/>
  </bookViews>
  <sheets>
    <sheet name="Информация по МР и ГО" sheetId="2" r:id="rId1"/>
  </sheets>
  <definedNames>
    <definedName name="_xlnm.Print_Titles" localSheetId="0">'Информация по МР и ГО'!$A:$A</definedName>
    <definedName name="_xlnm.Print_Area" localSheetId="0">'Информация по МР и ГО'!$A$1:$W$26</definedName>
  </definedNames>
  <calcPr calcId="145621"/>
</workbook>
</file>

<file path=xl/calcChain.xml><?xml version="1.0" encoding="utf-8"?>
<calcChain xmlns="http://schemas.openxmlformats.org/spreadsheetml/2006/main">
  <c r="V9" i="2" l="1"/>
  <c r="V10" i="2"/>
  <c r="V11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8" i="2"/>
  <c r="T8" i="2"/>
  <c r="R8" i="2"/>
  <c r="Q26" i="2"/>
  <c r="Q25" i="2"/>
  <c r="Q24" i="2"/>
  <c r="Q23" i="2"/>
  <c r="Q22" i="2"/>
  <c r="Q21" i="2"/>
  <c r="Q20" i="2"/>
  <c r="Q19" i="2"/>
  <c r="Q18" i="2"/>
  <c r="Q17" i="2"/>
  <c r="Q16" i="2"/>
  <c r="Q13" i="2"/>
  <c r="Q14" i="2"/>
  <c r="Q15" i="2"/>
  <c r="Q12" i="2"/>
  <c r="Q10" i="2"/>
  <c r="Q9" i="2"/>
  <c r="Q8" i="2"/>
  <c r="P9" i="2" l="1"/>
  <c r="P10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8" i="2"/>
  <c r="O26" i="2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8" i="2"/>
  <c r="N26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8" i="2"/>
  <c r="M26" i="2" l="1"/>
  <c r="L26" i="2"/>
  <c r="J25" i="2"/>
  <c r="J8" i="2"/>
  <c r="I26" i="2"/>
  <c r="P26" i="2" s="1"/>
  <c r="D26" i="2"/>
  <c r="C26" i="2"/>
  <c r="B26" i="2"/>
  <c r="J26" i="2" l="1"/>
  <c r="V26" i="2" s="1"/>
  <c r="T11" i="2"/>
  <c r="T12" i="2"/>
  <c r="T13" i="2"/>
  <c r="T14" i="2"/>
  <c r="T15" i="2"/>
  <c r="T16" i="2"/>
  <c r="T17" i="2"/>
  <c r="T18" i="2"/>
  <c r="T19" i="2"/>
  <c r="T20" i="2"/>
  <c r="T21" i="2"/>
  <c r="T22" i="2"/>
  <c r="T23" i="2"/>
  <c r="T24" i="2"/>
  <c r="T25" i="2"/>
  <c r="T26" i="2"/>
  <c r="T10" i="2"/>
  <c r="T9" i="2"/>
  <c r="S10" i="2"/>
  <c r="S11" i="2"/>
  <c r="S12" i="2"/>
  <c r="S13" i="2"/>
  <c r="S14" i="2"/>
  <c r="S15" i="2"/>
  <c r="S16" i="2"/>
  <c r="S17" i="2"/>
  <c r="S18" i="2"/>
  <c r="S19" i="2"/>
  <c r="S20" i="2"/>
  <c r="S21" i="2"/>
  <c r="S22" i="2"/>
  <c r="S23" i="2"/>
  <c r="S24" i="2"/>
  <c r="S25" i="2"/>
  <c r="S9" i="2"/>
  <c r="S8" i="2"/>
  <c r="R9" i="2"/>
  <c r="R10" i="2"/>
  <c r="R11" i="2"/>
  <c r="R12" i="2"/>
  <c r="R13" i="2"/>
  <c r="R14" i="2"/>
  <c r="R15" i="2"/>
  <c r="R16" i="2"/>
  <c r="R17" i="2"/>
  <c r="R18" i="2"/>
  <c r="R19" i="2"/>
  <c r="R20" i="2"/>
  <c r="R21" i="2"/>
  <c r="R22" i="2"/>
  <c r="R23" i="2"/>
  <c r="R24" i="2"/>
  <c r="R25" i="2"/>
  <c r="K26" i="2"/>
  <c r="J9" i="2"/>
  <c r="J10" i="2"/>
  <c r="J11" i="2"/>
  <c r="J12" i="2"/>
  <c r="V12" i="2" s="1"/>
  <c r="J13" i="2"/>
  <c r="J14" i="2"/>
  <c r="J15" i="2"/>
  <c r="J16" i="2"/>
  <c r="J17" i="2"/>
  <c r="J18" i="2"/>
  <c r="J19" i="2"/>
  <c r="J20" i="2"/>
  <c r="J21" i="2"/>
  <c r="J22" i="2"/>
  <c r="J23" i="2"/>
  <c r="J24" i="2"/>
  <c r="H26" i="2" l="1"/>
  <c r="G26" i="2"/>
  <c r="R26" i="2" s="1"/>
  <c r="F26" i="2"/>
  <c r="S26" i="2" l="1"/>
  <c r="E26" i="2"/>
</calcChain>
</file>

<file path=xl/sharedStrings.xml><?xml version="1.0" encoding="utf-8"?>
<sst xmlns="http://schemas.openxmlformats.org/spreadsheetml/2006/main" count="46" uniqueCount="41">
  <si>
    <t>Консолидированные доходы МР и ГО (тыс.руб.)</t>
  </si>
  <si>
    <t>Доходы в расчете на одного жителя (руб./чел.)</t>
  </si>
  <si>
    <t>Наименование МР и ГО</t>
  </si>
  <si>
    <t>Налоговые доходы</t>
  </si>
  <si>
    <t>Неналоговые доходы</t>
  </si>
  <si>
    <t>Дотация на выравнивание бюджетной обеспеченности</t>
  </si>
  <si>
    <t>Дотации на поддержку мер по обеспечению сбалансированности бюджетов</t>
  </si>
  <si>
    <t>Субсидии</t>
  </si>
  <si>
    <t>Субвенции</t>
  </si>
  <si>
    <t>Из них: субвенции по расчету дотаций на выравнивание бюджетной обеспеченности поселений</t>
  </si>
  <si>
    <t>Субвенции (без учета субвенций по расчету дотаций на выравнивание бюджетной обеспеченности поселений)</t>
  </si>
  <si>
    <t>Иные межбюджетные трансферты</t>
  </si>
  <si>
    <t>Возврат остатков субсидий, субвенций и иных межбюджетных трансфертов, имеющих целевое назначение, прошлых лет</t>
  </si>
  <si>
    <t>Всего доходов</t>
  </si>
  <si>
    <t>Дотация на выравнивание бюджетной обеспеченности (с учетом субвенции по расчету и предоставлению дотаций на выравнивание бюджетной обеспеченности поселений)</t>
  </si>
  <si>
    <t>Дотация на поддержку мер по обеспечению сбалансированности бюджетов</t>
  </si>
  <si>
    <t>Всего доходов без учета возврата остатков субсидий, субвенций и иных межбюджетных трансфертов, имеющих целевое назначение, прошлых лет</t>
  </si>
  <si>
    <t>Всего доходов без учета субвенций и возврата остатков субсидий, субвенций и иных межбюджетных трансфертов, имеющих целевое назначение, прошлых лет</t>
  </si>
  <si>
    <t>Бокситогорский  район</t>
  </si>
  <si>
    <t>Волосовский район</t>
  </si>
  <si>
    <t>Волховский район</t>
  </si>
  <si>
    <t>Всеволожский район</t>
  </si>
  <si>
    <t>Выборгский район</t>
  </si>
  <si>
    <t>Гатчинский район</t>
  </si>
  <si>
    <t xml:space="preserve"> -</t>
  </si>
  <si>
    <t>Кингисеппский район</t>
  </si>
  <si>
    <t>Киришский район</t>
  </si>
  <si>
    <t>Кировский район</t>
  </si>
  <si>
    <t>Лодейнопольский район</t>
  </si>
  <si>
    <t>Ломоносовский район</t>
  </si>
  <si>
    <t>Лужский район</t>
  </si>
  <si>
    <t>Подпорожский район</t>
  </si>
  <si>
    <t>Приозерский район</t>
  </si>
  <si>
    <t>Сланцевский район</t>
  </si>
  <si>
    <t>Тихвинский район</t>
  </si>
  <si>
    <t>Тосненский район</t>
  </si>
  <si>
    <t>Сосновоборский городской округ</t>
  </si>
  <si>
    <t xml:space="preserve">   ВСЕГО:</t>
  </si>
  <si>
    <t>-</t>
  </si>
  <si>
    <t>Информация по доходам консолидированного бюджета муниципальных районов и городского округа Ленинградской области в расчете на одного жителя за 2021 год</t>
  </si>
  <si>
    <t>Численность на 01.01.2020  (чел.)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</si>
</sst>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1" x14ac:knownFonts="1">
    <font>
      <sz val="11"/>
      <name val="Calibri"/>
      <family val="2"/>
      <scheme val="minor"/>
    </font>
    <font>
      <b/>
      <sz val="14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i/>
      <sz val="10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  <font>
      <sz val="12"/>
      <color rgb="FF000000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rgb="FFFBFECF"/>
      </patternFill>
    </fill>
    <fill>
      <patternFill patternType="solid">
        <fgColor rgb="FFD3FAFE"/>
      </patternFill>
    </fill>
    <fill>
      <patternFill patternType="solid">
        <fgColor rgb="FFFFFF00"/>
      </patternFill>
    </fill>
    <fill>
      <patternFill patternType="solid">
        <fgColor rgb="FFFEEFFB"/>
      </patternFill>
    </fill>
    <fill>
      <patternFill patternType="solid">
        <fgColor rgb="FFFDEBFE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1">
    <xf numFmtId="0" fontId="0" fillId="0" borderId="0"/>
    <xf numFmtId="0" fontId="1" fillId="0" borderId="1">
      <alignment horizontal="center" wrapText="1"/>
    </xf>
    <xf numFmtId="0" fontId="2" fillId="0" borderId="1"/>
    <xf numFmtId="0" fontId="1" fillId="0" borderId="1">
      <alignment horizontal="left" vertical="center" wrapText="1" indent="2"/>
    </xf>
    <xf numFmtId="0" fontId="3" fillId="0" borderId="1">
      <alignment horizontal="left" vertical="center" wrapText="1" indent="2"/>
    </xf>
    <xf numFmtId="0" fontId="4" fillId="2" borderId="2">
      <alignment horizontal="center" vertical="center" wrapText="1"/>
    </xf>
    <xf numFmtId="0" fontId="4" fillId="2" borderId="2">
      <alignment horizontal="center" vertical="center"/>
    </xf>
    <xf numFmtId="0" fontId="5" fillId="2" borderId="2">
      <alignment horizontal="center" vertical="center" wrapText="1"/>
    </xf>
    <xf numFmtId="0" fontId="5" fillId="2" borderId="2">
      <alignment horizontal="center" vertical="center"/>
    </xf>
    <xf numFmtId="0" fontId="2" fillId="0" borderId="2">
      <alignment horizontal="left" vertical="center" indent="1"/>
    </xf>
    <xf numFmtId="3" fontId="2" fillId="0" borderId="2">
      <alignment horizontal="right" vertical="center" indent="1"/>
    </xf>
    <xf numFmtId="164" fontId="2" fillId="0" borderId="2">
      <alignment horizontal="right" vertical="center" indent="1"/>
    </xf>
    <xf numFmtId="164" fontId="2" fillId="3" borderId="2">
      <alignment horizontal="right" vertical="center" indent="1"/>
    </xf>
    <xf numFmtId="4" fontId="2" fillId="3" borderId="2">
      <alignment horizontal="right" vertical="center" indent="1"/>
    </xf>
    <xf numFmtId="164" fontId="5" fillId="0" borderId="2">
      <alignment horizontal="center" vertical="center"/>
    </xf>
    <xf numFmtId="0" fontId="5" fillId="4" borderId="2">
      <alignment horizontal="left" vertical="center" indent="1"/>
    </xf>
    <xf numFmtId="3" fontId="5" fillId="4" borderId="2">
      <alignment horizontal="right" vertical="center" indent="1"/>
    </xf>
    <xf numFmtId="164" fontId="5" fillId="4" borderId="2">
      <alignment horizontal="right" vertical="center" indent="1"/>
    </xf>
    <xf numFmtId="4" fontId="5" fillId="4" borderId="2">
      <alignment horizontal="right" vertical="center" indent="1"/>
    </xf>
    <xf numFmtId="0" fontId="1" fillId="0" borderId="1">
      <alignment horizontal="left" vertical="center" indent="2"/>
    </xf>
    <xf numFmtId="0" fontId="3" fillId="0" borderId="1">
      <alignment horizontal="left" vertical="center" indent="2"/>
    </xf>
    <xf numFmtId="0" fontId="5" fillId="0" borderId="1">
      <alignment wrapText="1"/>
    </xf>
    <xf numFmtId="0" fontId="5" fillId="3" borderId="2">
      <alignment horizontal="left" vertical="center" indent="1"/>
    </xf>
    <xf numFmtId="3" fontId="5" fillId="3" borderId="2">
      <alignment horizontal="right" vertical="center" indent="1"/>
    </xf>
    <xf numFmtId="164" fontId="5" fillId="3" borderId="2">
      <alignment horizontal="right" vertical="center" indent="1"/>
    </xf>
    <xf numFmtId="4" fontId="5" fillId="3" borderId="2">
      <alignment horizontal="right" vertical="center" indent="1"/>
    </xf>
    <xf numFmtId="0" fontId="5" fillId="2" borderId="3">
      <alignment horizontal="center" vertical="center" wrapText="1"/>
    </xf>
    <xf numFmtId="0" fontId="5" fillId="2" borderId="4">
      <alignment horizontal="center" vertical="center"/>
    </xf>
    <xf numFmtId="0" fontId="5" fillId="5" borderId="5">
      <alignment horizontal="left" vertical="center" indent="3"/>
    </xf>
    <xf numFmtId="3" fontId="5" fillId="6" borderId="5">
      <alignment horizontal="right" vertical="center" indent="1"/>
    </xf>
    <xf numFmtId="164" fontId="5" fillId="6" borderId="5">
      <alignment horizontal="right" vertical="center" indent="1"/>
    </xf>
    <xf numFmtId="0" fontId="2" fillId="0" borderId="5">
      <alignment horizontal="left" vertical="center" indent="1"/>
    </xf>
    <xf numFmtId="3" fontId="2" fillId="0" borderId="5">
      <alignment horizontal="right" vertical="center" indent="1"/>
    </xf>
    <xf numFmtId="164" fontId="2" fillId="0" borderId="5">
      <alignment horizontal="right" vertical="center" indent="1"/>
    </xf>
    <xf numFmtId="4" fontId="2" fillId="3" borderId="5">
      <alignment horizontal="right" vertical="center" indent="1"/>
    </xf>
    <xf numFmtId="0" fontId="2" fillId="0" borderId="4">
      <alignment horizontal="left" vertical="center" indent="1"/>
    </xf>
    <xf numFmtId="3" fontId="2" fillId="0" borderId="4">
      <alignment horizontal="right" vertical="center" indent="1"/>
    </xf>
    <xf numFmtId="164" fontId="2" fillId="0" borderId="4">
      <alignment horizontal="right" vertical="center" indent="1"/>
    </xf>
    <xf numFmtId="4" fontId="2" fillId="3" borderId="4">
      <alignment horizontal="right" vertical="center" indent="1"/>
    </xf>
    <xf numFmtId="0" fontId="5" fillId="5" borderId="6">
      <alignment horizontal="left" vertical="center" indent="3"/>
    </xf>
    <xf numFmtId="0" fontId="6" fillId="4" borderId="7">
      <alignment horizontal="left" vertical="center" indent="1"/>
    </xf>
    <xf numFmtId="3" fontId="6" fillId="4" borderId="7">
      <alignment horizontal="right" vertical="center" indent="1"/>
    </xf>
    <xf numFmtId="164" fontId="6" fillId="4" borderId="7">
      <alignment horizontal="right" vertical="center" indent="1"/>
    </xf>
    <xf numFmtId="4" fontId="6" fillId="4" borderId="7">
      <alignment horizontal="right" vertical="center" indent="1"/>
    </xf>
    <xf numFmtId="0" fontId="9" fillId="0" borderId="0"/>
    <xf numFmtId="0" fontId="9" fillId="0" borderId="0"/>
    <xf numFmtId="0" fontId="9" fillId="0" borderId="0"/>
    <xf numFmtId="0" fontId="7" fillId="0" borderId="1"/>
    <xf numFmtId="0" fontId="7" fillId="0" borderId="1"/>
    <xf numFmtId="0" fontId="8" fillId="7" borderId="1"/>
    <xf numFmtId="0" fontId="7" fillId="0" borderId="1"/>
  </cellStyleXfs>
  <cellXfs count="29">
    <xf numFmtId="0" fontId="0" fillId="0" borderId="0" xfId="0"/>
    <xf numFmtId="0" fontId="5" fillId="8" borderId="8" xfId="15" applyNumberFormat="1" applyFill="1" applyBorder="1" applyProtection="1">
      <alignment horizontal="left" vertical="center" indent="1"/>
    </xf>
    <xf numFmtId="0" fontId="1" fillId="8" borderId="1" xfId="1" applyNumberFormat="1" applyFill="1" applyProtection="1">
      <alignment horizontal="center" wrapText="1"/>
    </xf>
    <xf numFmtId="0" fontId="2" fillId="8" borderId="1" xfId="2" applyNumberFormat="1" applyFill="1" applyProtection="1"/>
    <xf numFmtId="0" fontId="0" fillId="8" borderId="0" xfId="0" applyFill="1" applyProtection="1">
      <protection locked="0"/>
    </xf>
    <xf numFmtId="0" fontId="10" fillId="8" borderId="1" xfId="2" applyNumberFormat="1" applyFont="1" applyFill="1" applyAlignment="1" applyProtection="1">
      <alignment horizontal="right"/>
    </xf>
    <xf numFmtId="0" fontId="1" fillId="8" borderId="1" xfId="3" applyNumberFormat="1" applyFill="1" applyAlignment="1" applyProtection="1">
      <alignment vertical="center" wrapText="1"/>
    </xf>
    <xf numFmtId="0" fontId="1" fillId="8" borderId="1" xfId="3" applyFill="1" applyAlignment="1">
      <alignment vertical="center" wrapText="1"/>
    </xf>
    <xf numFmtId="0" fontId="3" fillId="8" borderId="1" xfId="4" applyNumberFormat="1" applyFill="1" applyAlignment="1" applyProtection="1">
      <alignment vertical="center" wrapText="1"/>
    </xf>
    <xf numFmtId="0" fontId="3" fillId="8" borderId="1" xfId="4" applyFill="1" applyAlignment="1">
      <alignment vertical="center" wrapText="1"/>
    </xf>
    <xf numFmtId="0" fontId="5" fillId="8" borderId="8" xfId="7" applyNumberFormat="1" applyFill="1" applyBorder="1" applyProtection="1">
      <alignment horizontal="center" vertical="center" wrapText="1"/>
    </xf>
    <xf numFmtId="0" fontId="5" fillId="8" borderId="8" xfId="8" applyNumberFormat="1" applyFill="1" applyBorder="1" applyProtection="1">
      <alignment horizontal="center" vertical="center"/>
    </xf>
    <xf numFmtId="0" fontId="2" fillId="8" borderId="8" xfId="9" applyNumberFormat="1" applyFill="1" applyBorder="1" applyProtection="1">
      <alignment horizontal="left" vertical="center" indent="1"/>
    </xf>
    <xf numFmtId="4" fontId="2" fillId="8" borderId="1" xfId="2" applyNumberFormat="1" applyFill="1" applyProtection="1"/>
    <xf numFmtId="4" fontId="0" fillId="8" borderId="0" xfId="0" applyNumberFormat="1" applyFill="1" applyProtection="1">
      <protection locked="0"/>
    </xf>
    <xf numFmtId="164" fontId="2" fillId="8" borderId="1" xfId="2" applyNumberFormat="1" applyFill="1" applyProtection="1"/>
    <xf numFmtId="3" fontId="2" fillId="8" borderId="8" xfId="10" applyNumberFormat="1" applyFill="1" applyBorder="1" applyProtection="1">
      <alignment horizontal="right" vertical="center" indent="1"/>
    </xf>
    <xf numFmtId="164" fontId="2" fillId="8" borderId="8" xfId="11" applyNumberFormat="1" applyFill="1" applyBorder="1" applyProtection="1">
      <alignment horizontal="right" vertical="center" indent="1"/>
    </xf>
    <xf numFmtId="164" fontId="2" fillId="8" borderId="8" xfId="12" applyNumberFormat="1" applyFill="1" applyBorder="1" applyProtection="1">
      <alignment horizontal="right" vertical="center" indent="1"/>
    </xf>
    <xf numFmtId="3" fontId="2" fillId="8" borderId="8" xfId="13" applyNumberFormat="1" applyFill="1" applyBorder="1" applyProtection="1">
      <alignment horizontal="right" vertical="center" indent="1"/>
    </xf>
    <xf numFmtId="164" fontId="5" fillId="8" borderId="8" xfId="14" applyNumberFormat="1" applyFill="1" applyBorder="1" applyProtection="1">
      <alignment horizontal="center" vertical="center"/>
    </xf>
    <xf numFmtId="3" fontId="5" fillId="8" borderId="8" xfId="16" applyNumberFormat="1" applyFill="1" applyBorder="1" applyProtection="1">
      <alignment horizontal="right" vertical="center" indent="1"/>
    </xf>
    <xf numFmtId="164" fontId="5" fillId="8" borderId="8" xfId="17" applyNumberFormat="1" applyFill="1" applyBorder="1" applyProtection="1">
      <alignment horizontal="right" vertical="center" indent="1"/>
    </xf>
    <xf numFmtId="164" fontId="5" fillId="8" borderId="8" xfId="12" applyNumberFormat="1" applyFont="1" applyFill="1" applyBorder="1" applyProtection="1">
      <alignment horizontal="right" vertical="center" indent="1"/>
    </xf>
    <xf numFmtId="3" fontId="5" fillId="8" borderId="8" xfId="13" applyNumberFormat="1" applyFont="1" applyFill="1" applyBorder="1" applyProtection="1">
      <alignment horizontal="right" vertical="center" indent="1"/>
    </xf>
    <xf numFmtId="0" fontId="4" fillId="8" borderId="8" xfId="6" applyNumberFormat="1" applyFill="1" applyBorder="1" applyProtection="1">
      <alignment horizontal="center" vertical="center"/>
    </xf>
    <xf numFmtId="0" fontId="4" fillId="8" borderId="8" xfId="6" applyFill="1" applyBorder="1">
      <alignment horizontal="center" vertical="center"/>
    </xf>
    <xf numFmtId="0" fontId="5" fillId="8" borderId="8" xfId="7" applyNumberFormat="1" applyFill="1" applyBorder="1" applyAlignment="1" applyProtection="1">
      <alignment horizontal="center" vertical="center" wrapText="1"/>
    </xf>
    <xf numFmtId="0" fontId="1" fillId="8" borderId="1" xfId="3" applyFill="1" applyAlignment="1">
      <alignment horizontal="center" vertical="center" wrapText="1"/>
    </xf>
  </cellXfs>
  <cellStyles count="51">
    <cellStyle name="br" xfId="46"/>
    <cellStyle name="col" xfId="45"/>
    <cellStyle name="style0" xfId="47"/>
    <cellStyle name="td" xfId="48"/>
    <cellStyle name="tr" xfId="44"/>
    <cellStyle name="xl21" xfId="49"/>
    <cellStyle name="xl22" xfId="1"/>
    <cellStyle name="xl23" xfId="2"/>
    <cellStyle name="xl24" xfId="7"/>
    <cellStyle name="xl25" xfId="8"/>
    <cellStyle name="xl26" xfId="9"/>
    <cellStyle name="xl27" xfId="15"/>
    <cellStyle name="xl28" xfId="50"/>
    <cellStyle name="xl29" xfId="5"/>
    <cellStyle name="xl30" xfId="10"/>
    <cellStyle name="xl31" xfId="16"/>
    <cellStyle name="xl32" xfId="11"/>
    <cellStyle name="xl33" xfId="17"/>
    <cellStyle name="xl34" xfId="14"/>
    <cellStyle name="xl35" xfId="12"/>
    <cellStyle name="xl36" xfId="6"/>
    <cellStyle name="xl37" xfId="13"/>
    <cellStyle name="xl38" xfId="18"/>
    <cellStyle name="xl39" xfId="3"/>
    <cellStyle name="xl40" xfId="4"/>
    <cellStyle name="xl41" xfId="22"/>
    <cellStyle name="xl42" xfId="23"/>
    <cellStyle name="xl43" xfId="21"/>
    <cellStyle name="xl44" xfId="24"/>
    <cellStyle name="xl45" xfId="25"/>
    <cellStyle name="xl46" xfId="19"/>
    <cellStyle name="xl47" xfId="20"/>
    <cellStyle name="xl48" xfId="26"/>
    <cellStyle name="xl49" xfId="27"/>
    <cellStyle name="xl50" xfId="28"/>
    <cellStyle name="xl51" xfId="31"/>
    <cellStyle name="xl52" xfId="35"/>
    <cellStyle name="xl53" xfId="39"/>
    <cellStyle name="xl54" xfId="40"/>
    <cellStyle name="xl55" xfId="29"/>
    <cellStyle name="xl56" xfId="32"/>
    <cellStyle name="xl57" xfId="36"/>
    <cellStyle name="xl58" xfId="41"/>
    <cellStyle name="xl59" xfId="30"/>
    <cellStyle name="xl60" xfId="33"/>
    <cellStyle name="xl61" xfId="37"/>
    <cellStyle name="xl62" xfId="42"/>
    <cellStyle name="xl63" xfId="34"/>
    <cellStyle name="xl64" xfId="38"/>
    <cellStyle name="xl65" xfId="43"/>
    <cellStyle name="Обычный" xfId="0" builtinId="0"/>
  </cellStyles>
  <dxfs count="0"/>
  <tableStyles count="0"/>
  <colors>
    <mruColors>
      <color rgb="FFCCEC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1"/>
  <sheetViews>
    <sheetView tabSelected="1" view="pageBreakPreview" zoomScale="78" zoomScaleNormal="100" zoomScaleSheetLayoutView="78" workbookViewId="0">
      <selection activeCell="M1" sqref="M1"/>
    </sheetView>
  </sheetViews>
  <sheetFormatPr defaultRowHeight="15" x14ac:dyDescent="0.25"/>
  <cols>
    <col min="1" max="1" width="32.5703125" style="4" customWidth="1"/>
    <col min="2" max="2" width="14.42578125" style="4" customWidth="1"/>
    <col min="3" max="3" width="14.85546875" style="4" customWidth="1"/>
    <col min="4" max="8" width="16.5703125" style="4" customWidth="1"/>
    <col min="9" max="9" width="17.85546875" style="4" customWidth="1"/>
    <col min="10" max="10" width="18.7109375" style="4" customWidth="1"/>
    <col min="11" max="11" width="16.42578125" style="4" customWidth="1"/>
    <col min="12" max="12" width="18.85546875" style="4" customWidth="1"/>
    <col min="13" max="15" width="16.5703125" style="4" customWidth="1"/>
    <col min="16" max="16" width="25.5703125" style="4" customWidth="1"/>
    <col min="17" max="17" width="21" style="4" customWidth="1"/>
    <col min="18" max="20" width="16.5703125" style="4" customWidth="1"/>
    <col min="21" max="21" width="29" style="4" customWidth="1"/>
    <col min="22" max="22" width="30.140625" style="4" customWidth="1"/>
    <col min="23" max="23" width="9" style="4" customWidth="1"/>
    <col min="24" max="16384" width="9.140625" style="4"/>
  </cols>
  <sheetData>
    <row r="1" spans="1:23" ht="17.25" customHeight="1" x14ac:dyDescent="0.25">
      <c r="A1" s="2"/>
      <c r="B1" s="2"/>
      <c r="C1" s="2"/>
      <c r="D1" s="2"/>
      <c r="E1" s="2"/>
      <c r="F1" s="2"/>
      <c r="G1" s="2"/>
      <c r="H1" s="3"/>
      <c r="I1" s="3"/>
      <c r="J1" s="3"/>
      <c r="K1" s="3"/>
      <c r="M1" s="5"/>
      <c r="N1" s="3"/>
      <c r="O1" s="3"/>
      <c r="P1" s="3"/>
      <c r="Q1" s="3"/>
      <c r="R1" s="3"/>
      <c r="S1" s="3"/>
      <c r="T1" s="3"/>
      <c r="U1" s="3"/>
      <c r="V1" s="5"/>
      <c r="W1" s="3"/>
    </row>
    <row r="2" spans="1:23" ht="36.75" customHeight="1" x14ac:dyDescent="0.25">
      <c r="A2" s="6"/>
      <c r="B2" s="28" t="s">
        <v>39</v>
      </c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7"/>
      <c r="O2" s="7"/>
      <c r="P2" s="7"/>
      <c r="Q2" s="7"/>
      <c r="R2" s="7"/>
      <c r="S2" s="7"/>
      <c r="T2" s="7"/>
      <c r="U2" s="7"/>
      <c r="V2" s="7"/>
      <c r="W2" s="3"/>
    </row>
    <row r="3" spans="1:23" ht="19.7" customHeight="1" x14ac:dyDescent="0.25">
      <c r="A3" s="8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3"/>
    </row>
    <row r="4" spans="1:23" ht="12.75" customHeight="1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</row>
    <row r="5" spans="1:23" ht="34.700000000000003" customHeight="1" x14ac:dyDescent="0.25">
      <c r="A5" s="27" t="s">
        <v>2</v>
      </c>
      <c r="B5" s="27" t="s">
        <v>40</v>
      </c>
      <c r="C5" s="25" t="s">
        <v>0</v>
      </c>
      <c r="D5" s="26"/>
      <c r="E5" s="26"/>
      <c r="F5" s="26"/>
      <c r="G5" s="26"/>
      <c r="H5" s="26"/>
      <c r="I5" s="26"/>
      <c r="J5" s="26"/>
      <c r="K5" s="26"/>
      <c r="L5" s="26"/>
      <c r="M5" s="26"/>
      <c r="N5" s="25" t="s">
        <v>1</v>
      </c>
      <c r="O5" s="26"/>
      <c r="P5" s="26"/>
      <c r="Q5" s="26"/>
      <c r="R5" s="26"/>
      <c r="S5" s="26"/>
      <c r="T5" s="26"/>
      <c r="U5" s="26"/>
      <c r="V5" s="26"/>
      <c r="W5" s="3"/>
    </row>
    <row r="6" spans="1:23" ht="127.7" customHeight="1" x14ac:dyDescent="0.25">
      <c r="A6" s="27"/>
      <c r="B6" s="27"/>
      <c r="C6" s="10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8</v>
      </c>
      <c r="I6" s="10" t="s">
        <v>9</v>
      </c>
      <c r="J6" s="10" t="s">
        <v>10</v>
      </c>
      <c r="K6" s="10" t="s">
        <v>11</v>
      </c>
      <c r="L6" s="10" t="s">
        <v>12</v>
      </c>
      <c r="M6" s="10" t="s">
        <v>13</v>
      </c>
      <c r="N6" s="10" t="s">
        <v>3</v>
      </c>
      <c r="O6" s="10" t="s">
        <v>4</v>
      </c>
      <c r="P6" s="10" t="s">
        <v>14</v>
      </c>
      <c r="Q6" s="10" t="s">
        <v>15</v>
      </c>
      <c r="R6" s="10" t="s">
        <v>7</v>
      </c>
      <c r="S6" s="10" t="s">
        <v>8</v>
      </c>
      <c r="T6" s="10" t="s">
        <v>11</v>
      </c>
      <c r="U6" s="10" t="s">
        <v>16</v>
      </c>
      <c r="V6" s="10" t="s">
        <v>17</v>
      </c>
      <c r="W6" s="3"/>
    </row>
    <row r="7" spans="1:23" ht="20.85" customHeight="1" x14ac:dyDescent="0.25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  <c r="I7" s="11">
        <v>9</v>
      </c>
      <c r="J7" s="11">
        <v>10</v>
      </c>
      <c r="K7" s="11">
        <v>11</v>
      </c>
      <c r="L7" s="11">
        <v>12</v>
      </c>
      <c r="M7" s="11">
        <v>13</v>
      </c>
      <c r="N7" s="11">
        <v>14</v>
      </c>
      <c r="O7" s="11">
        <v>15</v>
      </c>
      <c r="P7" s="11">
        <v>16</v>
      </c>
      <c r="Q7" s="11">
        <v>17</v>
      </c>
      <c r="R7" s="11">
        <v>18</v>
      </c>
      <c r="S7" s="11">
        <v>19</v>
      </c>
      <c r="T7" s="11">
        <v>20</v>
      </c>
      <c r="U7" s="11">
        <v>21</v>
      </c>
      <c r="V7" s="11">
        <v>22</v>
      </c>
      <c r="W7" s="3"/>
    </row>
    <row r="8" spans="1:23" ht="18.399999999999999" customHeight="1" x14ac:dyDescent="0.25">
      <c r="A8" s="12" t="s">
        <v>18</v>
      </c>
      <c r="B8" s="16">
        <v>48625</v>
      </c>
      <c r="C8" s="17">
        <v>766286.6</v>
      </c>
      <c r="D8" s="17">
        <v>143084.6</v>
      </c>
      <c r="E8" s="17">
        <v>123204.4</v>
      </c>
      <c r="F8" s="17">
        <v>38054.9</v>
      </c>
      <c r="G8" s="17">
        <v>561795</v>
      </c>
      <c r="H8" s="17">
        <v>804994.6</v>
      </c>
      <c r="I8" s="17">
        <v>99209.4</v>
      </c>
      <c r="J8" s="18">
        <f>H8-I8</f>
        <v>705785.2</v>
      </c>
      <c r="K8" s="17">
        <v>29609.7</v>
      </c>
      <c r="L8" s="17">
        <v>-15248.2</v>
      </c>
      <c r="M8" s="17">
        <v>2453771.2000000002</v>
      </c>
      <c r="N8" s="19">
        <f>C8/B8*1000</f>
        <v>15759.107455012852</v>
      </c>
      <c r="O8" s="19">
        <f>D8/B8*1000</f>
        <v>2942.6138817480719</v>
      </c>
      <c r="P8" s="19">
        <f>(E8+I8)/B8*1000</f>
        <v>4574.0627249357321</v>
      </c>
      <c r="Q8" s="19">
        <f>F8/B8*1000</f>
        <v>782.62005141388181</v>
      </c>
      <c r="R8" s="19">
        <f>ROUND(G8/B8*1000,0)</f>
        <v>11554</v>
      </c>
      <c r="S8" s="19">
        <f>ROUND(H8/B8*1000,0)</f>
        <v>16555</v>
      </c>
      <c r="T8" s="19">
        <f>ROUND(K8/B8*1000,0)</f>
        <v>609</v>
      </c>
      <c r="U8" s="19">
        <f>ROUND((M8-L8)/B8*1000,0)</f>
        <v>50777</v>
      </c>
      <c r="V8" s="19">
        <f>ROUND(((M8-L8)-J8)/B8*1000,0)</f>
        <v>36262</v>
      </c>
      <c r="W8" s="3"/>
    </row>
    <row r="9" spans="1:23" ht="18.399999999999999" customHeight="1" x14ac:dyDescent="0.25">
      <c r="A9" s="12" t="s">
        <v>19</v>
      </c>
      <c r="B9" s="16">
        <v>51778</v>
      </c>
      <c r="C9" s="17">
        <v>703660</v>
      </c>
      <c r="D9" s="17">
        <v>138786</v>
      </c>
      <c r="E9" s="17">
        <v>114574.1</v>
      </c>
      <c r="F9" s="17">
        <v>20024.5</v>
      </c>
      <c r="G9" s="17">
        <v>600685.4</v>
      </c>
      <c r="H9" s="17">
        <v>902624.7</v>
      </c>
      <c r="I9" s="17">
        <v>165842.1</v>
      </c>
      <c r="J9" s="18">
        <f t="shared" ref="J9:J25" si="0">H9-I9</f>
        <v>736782.6</v>
      </c>
      <c r="K9" s="17">
        <v>4440.1000000000004</v>
      </c>
      <c r="L9" s="17">
        <v>-14703.6</v>
      </c>
      <c r="M9" s="17">
        <v>2478722.2999999998</v>
      </c>
      <c r="N9" s="19">
        <f t="shared" ref="N9:N26" si="1">C9/B9*1000</f>
        <v>13589.941674070069</v>
      </c>
      <c r="O9" s="19">
        <f t="shared" ref="O9:O26" si="2">D9/B9*1000</f>
        <v>2680.4048051295918</v>
      </c>
      <c r="P9" s="19">
        <f t="shared" ref="P9:P24" si="3">(E9+I9)/B9*1000</f>
        <v>5415.7402757928076</v>
      </c>
      <c r="Q9" s="19">
        <f>F9/B9*1000</f>
        <v>386.73761056819501</v>
      </c>
      <c r="R9" s="19">
        <f t="shared" ref="R9:R26" si="4">ROUND(G9/B9*1000,0)</f>
        <v>11601</v>
      </c>
      <c r="S9" s="19">
        <f>ROUND(H9/B9*1000,0)</f>
        <v>17433</v>
      </c>
      <c r="T9" s="19">
        <f>ROUND(K9/B9*1000,0)</f>
        <v>86</v>
      </c>
      <c r="U9" s="19">
        <f t="shared" ref="U9:U26" si="5">ROUND((M9-L9)/B9*1000,0)</f>
        <v>48156</v>
      </c>
      <c r="V9" s="19">
        <f t="shared" ref="V9:V26" si="6">ROUND(((M9-L9)-J9)/B9*1000,0)</f>
        <v>33926</v>
      </c>
      <c r="W9" s="3"/>
    </row>
    <row r="10" spans="1:23" ht="18.399999999999999" customHeight="1" x14ac:dyDescent="0.25">
      <c r="A10" s="12" t="s">
        <v>20</v>
      </c>
      <c r="B10" s="16">
        <v>88198</v>
      </c>
      <c r="C10" s="17">
        <v>1230193.8</v>
      </c>
      <c r="D10" s="17">
        <v>308769.3</v>
      </c>
      <c r="E10" s="17">
        <v>143763.70000000001</v>
      </c>
      <c r="F10" s="17">
        <v>48288.7</v>
      </c>
      <c r="G10" s="17">
        <v>1525848</v>
      </c>
      <c r="H10" s="17">
        <v>1544794.9</v>
      </c>
      <c r="I10" s="17">
        <v>163156.1</v>
      </c>
      <c r="J10" s="18">
        <f t="shared" si="0"/>
        <v>1381638.7999999998</v>
      </c>
      <c r="K10" s="17">
        <v>265254.3</v>
      </c>
      <c r="L10" s="17">
        <v>-10119</v>
      </c>
      <c r="M10" s="17">
        <v>5090818.0999999996</v>
      </c>
      <c r="N10" s="19">
        <f t="shared" si="1"/>
        <v>13948.091793464706</v>
      </c>
      <c r="O10" s="19">
        <f t="shared" si="2"/>
        <v>3500.8650989818361</v>
      </c>
      <c r="P10" s="19">
        <f t="shared" si="3"/>
        <v>3479.8952357196313</v>
      </c>
      <c r="Q10" s="19">
        <f>F10/B10*1000</f>
        <v>547.50334474704641</v>
      </c>
      <c r="R10" s="19">
        <f t="shared" si="4"/>
        <v>17300</v>
      </c>
      <c r="S10" s="19">
        <f t="shared" ref="S10:S26" si="7">ROUND(H10/B10*1000,0)</f>
        <v>17515</v>
      </c>
      <c r="T10" s="19">
        <f>ROUND(K10/B10*1000,0)</f>
        <v>3007</v>
      </c>
      <c r="U10" s="19">
        <f t="shared" si="5"/>
        <v>57835</v>
      </c>
      <c r="V10" s="19">
        <f t="shared" si="6"/>
        <v>42170</v>
      </c>
      <c r="W10" s="3"/>
    </row>
    <row r="11" spans="1:23" ht="18.399999999999999" customHeight="1" x14ac:dyDescent="0.25">
      <c r="A11" s="12" t="s">
        <v>21</v>
      </c>
      <c r="B11" s="16">
        <v>438607</v>
      </c>
      <c r="C11" s="17">
        <v>8889001.3000000007</v>
      </c>
      <c r="D11" s="17">
        <v>1435172.6</v>
      </c>
      <c r="E11" s="17">
        <v>356675.3</v>
      </c>
      <c r="F11" s="17">
        <v>0</v>
      </c>
      <c r="G11" s="17">
        <v>4240966</v>
      </c>
      <c r="H11" s="17">
        <v>7121204</v>
      </c>
      <c r="I11" s="17">
        <v>380708.1</v>
      </c>
      <c r="J11" s="18">
        <f t="shared" si="0"/>
        <v>6740495.9000000004</v>
      </c>
      <c r="K11" s="17">
        <v>186198.1</v>
      </c>
      <c r="L11" s="17">
        <v>-94108</v>
      </c>
      <c r="M11" s="17">
        <v>22175848.300000001</v>
      </c>
      <c r="N11" s="19">
        <f t="shared" si="1"/>
        <v>20266.437380160372</v>
      </c>
      <c r="O11" s="19">
        <f t="shared" si="2"/>
        <v>3272.1151281215307</v>
      </c>
      <c r="P11" s="19">
        <f t="shared" si="3"/>
        <v>1681.1938705948603</v>
      </c>
      <c r="Q11" s="19">
        <v>0</v>
      </c>
      <c r="R11" s="19">
        <f t="shared" si="4"/>
        <v>9669</v>
      </c>
      <c r="S11" s="19">
        <f t="shared" si="7"/>
        <v>16236</v>
      </c>
      <c r="T11" s="19">
        <f t="shared" ref="T11:T26" si="8">ROUND(K11/B11*1000,0)</f>
        <v>425</v>
      </c>
      <c r="U11" s="19">
        <f t="shared" si="5"/>
        <v>50774</v>
      </c>
      <c r="V11" s="19">
        <f t="shared" si="6"/>
        <v>35406</v>
      </c>
      <c r="W11" s="3"/>
    </row>
    <row r="12" spans="1:23" ht="18.399999999999999" customHeight="1" x14ac:dyDescent="0.25">
      <c r="A12" s="12" t="s">
        <v>22</v>
      </c>
      <c r="B12" s="16">
        <v>198226</v>
      </c>
      <c r="C12" s="17">
        <v>3328686.1</v>
      </c>
      <c r="D12" s="17">
        <v>696881.2</v>
      </c>
      <c r="E12" s="17">
        <v>153100.70000000001</v>
      </c>
      <c r="F12" s="17">
        <v>125099.6</v>
      </c>
      <c r="G12" s="17">
        <v>1106697.3</v>
      </c>
      <c r="H12" s="17">
        <v>3202505.2</v>
      </c>
      <c r="I12" s="17">
        <v>167583.79999999999</v>
      </c>
      <c r="J12" s="18">
        <f t="shared" si="0"/>
        <v>3034921.4000000004</v>
      </c>
      <c r="K12" s="17">
        <v>36909.9</v>
      </c>
      <c r="L12" s="17">
        <v>-45280.6</v>
      </c>
      <c r="M12" s="17">
        <v>8632322.1999999993</v>
      </c>
      <c r="N12" s="19">
        <f t="shared" si="1"/>
        <v>16792.378900850545</v>
      </c>
      <c r="O12" s="19">
        <f t="shared" si="2"/>
        <v>3515.5892768859785</v>
      </c>
      <c r="P12" s="19">
        <f t="shared" si="3"/>
        <v>1617.7721388717928</v>
      </c>
      <c r="Q12" s="19">
        <f>F12/B12*1000</f>
        <v>631.09581992271444</v>
      </c>
      <c r="R12" s="19">
        <f t="shared" si="4"/>
        <v>5583</v>
      </c>
      <c r="S12" s="19">
        <f t="shared" si="7"/>
        <v>16156</v>
      </c>
      <c r="T12" s="19">
        <f t="shared" si="8"/>
        <v>186</v>
      </c>
      <c r="U12" s="19">
        <f t="shared" si="5"/>
        <v>43776</v>
      </c>
      <c r="V12" s="19">
        <f t="shared" si="6"/>
        <v>28466</v>
      </c>
      <c r="W12" s="3"/>
    </row>
    <row r="13" spans="1:23" ht="18.399999999999999" customHeight="1" x14ac:dyDescent="0.25">
      <c r="A13" s="12" t="s">
        <v>23</v>
      </c>
      <c r="B13" s="16">
        <v>238034</v>
      </c>
      <c r="C13" s="17">
        <v>3783769.8</v>
      </c>
      <c r="D13" s="17">
        <v>719241.6</v>
      </c>
      <c r="E13" s="17">
        <v>229095.3</v>
      </c>
      <c r="F13" s="17">
        <v>2110.6999999999998</v>
      </c>
      <c r="G13" s="17">
        <v>1379525.3</v>
      </c>
      <c r="H13" s="17">
        <v>3914882.3</v>
      </c>
      <c r="I13" s="17">
        <v>317694.3</v>
      </c>
      <c r="J13" s="18">
        <f t="shared" si="0"/>
        <v>3597188</v>
      </c>
      <c r="K13" s="17">
        <v>50538.7</v>
      </c>
      <c r="L13" s="17">
        <v>-11313.8</v>
      </c>
      <c r="M13" s="17">
        <v>10073458.800000001</v>
      </c>
      <c r="N13" s="19">
        <f t="shared" si="1"/>
        <v>15895.921591033213</v>
      </c>
      <c r="O13" s="19">
        <f t="shared" si="2"/>
        <v>3021.5918734298461</v>
      </c>
      <c r="P13" s="19">
        <f t="shared" si="3"/>
        <v>2297.1071359553675</v>
      </c>
      <c r="Q13" s="19">
        <f t="shared" ref="Q13:Q25" si="9">F13/B13*1000</f>
        <v>8.8672206491509602</v>
      </c>
      <c r="R13" s="19">
        <f t="shared" si="4"/>
        <v>5795</v>
      </c>
      <c r="S13" s="19">
        <f t="shared" si="7"/>
        <v>16447</v>
      </c>
      <c r="T13" s="19">
        <f t="shared" si="8"/>
        <v>212</v>
      </c>
      <c r="U13" s="19">
        <f t="shared" si="5"/>
        <v>42367</v>
      </c>
      <c r="V13" s="19">
        <f t="shared" si="6"/>
        <v>27255</v>
      </c>
      <c r="W13" s="3"/>
    </row>
    <row r="14" spans="1:23" ht="18.399999999999999" customHeight="1" x14ac:dyDescent="0.25">
      <c r="A14" s="12" t="s">
        <v>25</v>
      </c>
      <c r="B14" s="16">
        <v>74881</v>
      </c>
      <c r="C14" s="17">
        <v>1971004.7</v>
      </c>
      <c r="D14" s="17">
        <v>421649.4</v>
      </c>
      <c r="E14" s="17">
        <v>11074.5</v>
      </c>
      <c r="F14" s="17">
        <v>0</v>
      </c>
      <c r="G14" s="17">
        <v>808440.8</v>
      </c>
      <c r="H14" s="17">
        <v>1229059.7</v>
      </c>
      <c r="I14" s="17">
        <v>40011.1</v>
      </c>
      <c r="J14" s="18">
        <f t="shared" si="0"/>
        <v>1189048.5999999999</v>
      </c>
      <c r="K14" s="17">
        <v>83468.3</v>
      </c>
      <c r="L14" s="17">
        <v>-20340.900000000001</v>
      </c>
      <c r="M14" s="17">
        <v>4548265.5999999996</v>
      </c>
      <c r="N14" s="19">
        <f t="shared" si="1"/>
        <v>26321.826631588789</v>
      </c>
      <c r="O14" s="19">
        <f t="shared" si="2"/>
        <v>5630.9264032264527</v>
      </c>
      <c r="P14" s="19">
        <f t="shared" si="3"/>
        <v>682.22379508820666</v>
      </c>
      <c r="Q14" s="19">
        <f t="shared" si="9"/>
        <v>0</v>
      </c>
      <c r="R14" s="19">
        <f t="shared" si="4"/>
        <v>10796</v>
      </c>
      <c r="S14" s="19">
        <f t="shared" si="7"/>
        <v>16414</v>
      </c>
      <c r="T14" s="19">
        <f t="shared" si="8"/>
        <v>1115</v>
      </c>
      <c r="U14" s="19">
        <f t="shared" si="5"/>
        <v>61012</v>
      </c>
      <c r="V14" s="19">
        <f t="shared" si="6"/>
        <v>45132</v>
      </c>
      <c r="W14" s="3"/>
    </row>
    <row r="15" spans="1:23" ht="18.399999999999999" customHeight="1" x14ac:dyDescent="0.25">
      <c r="A15" s="12" t="s">
        <v>26</v>
      </c>
      <c r="B15" s="16">
        <v>61474</v>
      </c>
      <c r="C15" s="17">
        <v>980711.8</v>
      </c>
      <c r="D15" s="17">
        <v>290746.8</v>
      </c>
      <c r="E15" s="17">
        <v>161984.29999999999</v>
      </c>
      <c r="F15" s="17">
        <v>36182.1</v>
      </c>
      <c r="G15" s="17">
        <v>391960.6</v>
      </c>
      <c r="H15" s="17">
        <v>1184233.2</v>
      </c>
      <c r="I15" s="17">
        <v>36989.699999999997</v>
      </c>
      <c r="J15" s="18">
        <f t="shared" si="0"/>
        <v>1147243.5</v>
      </c>
      <c r="K15" s="17">
        <v>133878</v>
      </c>
      <c r="L15" s="17">
        <v>-1673.8</v>
      </c>
      <c r="M15" s="17">
        <v>3178023</v>
      </c>
      <c r="N15" s="19">
        <f t="shared" si="1"/>
        <v>15953.277808504408</v>
      </c>
      <c r="O15" s="19">
        <f t="shared" si="2"/>
        <v>4729.5897452581585</v>
      </c>
      <c r="P15" s="19">
        <f t="shared" si="3"/>
        <v>3236.7179620652637</v>
      </c>
      <c r="Q15" s="19">
        <f t="shared" si="9"/>
        <v>588.57565800175678</v>
      </c>
      <c r="R15" s="19">
        <f t="shared" si="4"/>
        <v>6376</v>
      </c>
      <c r="S15" s="19">
        <f t="shared" si="7"/>
        <v>19264</v>
      </c>
      <c r="T15" s="19">
        <f t="shared" si="8"/>
        <v>2178</v>
      </c>
      <c r="U15" s="19">
        <f t="shared" si="5"/>
        <v>51724</v>
      </c>
      <c r="V15" s="19">
        <f t="shared" si="6"/>
        <v>33062</v>
      </c>
      <c r="W15" s="3"/>
    </row>
    <row r="16" spans="1:23" ht="18.399999999999999" customHeight="1" x14ac:dyDescent="0.25">
      <c r="A16" s="12" t="s">
        <v>27</v>
      </c>
      <c r="B16" s="16">
        <v>106016</v>
      </c>
      <c r="C16" s="17">
        <v>1423799.5</v>
      </c>
      <c r="D16" s="17">
        <v>463633.9</v>
      </c>
      <c r="E16" s="17">
        <v>375559.8</v>
      </c>
      <c r="F16" s="17">
        <v>39521.599999999999</v>
      </c>
      <c r="G16" s="17">
        <v>636694.80000000005</v>
      </c>
      <c r="H16" s="17">
        <v>1886420.3</v>
      </c>
      <c r="I16" s="17">
        <v>139655.29999999999</v>
      </c>
      <c r="J16" s="18">
        <f t="shared" si="0"/>
        <v>1746765</v>
      </c>
      <c r="K16" s="17">
        <v>10858.1</v>
      </c>
      <c r="L16" s="17">
        <v>-10616.8</v>
      </c>
      <c r="M16" s="17">
        <v>4832997</v>
      </c>
      <c r="N16" s="19">
        <f t="shared" si="1"/>
        <v>13430.043578327799</v>
      </c>
      <c r="O16" s="19">
        <f t="shared" si="2"/>
        <v>4373.2446045879869</v>
      </c>
      <c r="P16" s="19">
        <f t="shared" si="3"/>
        <v>4859.7862586779347</v>
      </c>
      <c r="Q16" s="19">
        <f t="shared" si="9"/>
        <v>372.78901297917292</v>
      </c>
      <c r="R16" s="19">
        <f t="shared" si="4"/>
        <v>6006</v>
      </c>
      <c r="S16" s="19">
        <f t="shared" si="7"/>
        <v>17794</v>
      </c>
      <c r="T16" s="19">
        <f t="shared" si="8"/>
        <v>102</v>
      </c>
      <c r="U16" s="19">
        <f t="shared" si="5"/>
        <v>45688</v>
      </c>
      <c r="V16" s="19">
        <f t="shared" si="6"/>
        <v>29211</v>
      </c>
      <c r="W16" s="3"/>
    </row>
    <row r="17" spans="1:23" ht="18.399999999999999" customHeight="1" x14ac:dyDescent="0.25">
      <c r="A17" s="12" t="s">
        <v>28</v>
      </c>
      <c r="B17" s="16">
        <v>28032</v>
      </c>
      <c r="C17" s="17">
        <v>484082</v>
      </c>
      <c r="D17" s="17">
        <v>92503.6</v>
      </c>
      <c r="E17" s="17">
        <v>87680.2</v>
      </c>
      <c r="F17" s="17">
        <v>22791.9</v>
      </c>
      <c r="G17" s="17">
        <v>768513.8</v>
      </c>
      <c r="H17" s="17">
        <v>590695.30000000005</v>
      </c>
      <c r="I17" s="17">
        <v>80419.3</v>
      </c>
      <c r="J17" s="18">
        <f t="shared" si="0"/>
        <v>510276.00000000006</v>
      </c>
      <c r="K17" s="17">
        <v>4841.1000000000004</v>
      </c>
      <c r="L17" s="17">
        <v>-1898.1</v>
      </c>
      <c r="M17" s="17">
        <v>2050747.1</v>
      </c>
      <c r="N17" s="19">
        <f t="shared" si="1"/>
        <v>17268.906963470319</v>
      </c>
      <c r="O17" s="19">
        <f t="shared" si="2"/>
        <v>3299.9286529680371</v>
      </c>
      <c r="P17" s="19">
        <f t="shared" si="3"/>
        <v>5996.7001997716898</v>
      </c>
      <c r="Q17" s="19">
        <f t="shared" si="9"/>
        <v>813.06720890410963</v>
      </c>
      <c r="R17" s="19">
        <f t="shared" si="4"/>
        <v>27416</v>
      </c>
      <c r="S17" s="19">
        <f t="shared" si="7"/>
        <v>21072</v>
      </c>
      <c r="T17" s="19">
        <f t="shared" si="8"/>
        <v>173</v>
      </c>
      <c r="U17" s="19">
        <f t="shared" si="5"/>
        <v>73225</v>
      </c>
      <c r="V17" s="19">
        <f t="shared" si="6"/>
        <v>55022</v>
      </c>
      <c r="W17" s="3"/>
    </row>
    <row r="18" spans="1:23" ht="18.399999999999999" customHeight="1" x14ac:dyDescent="0.25">
      <c r="A18" s="12" t="s">
        <v>29</v>
      </c>
      <c r="B18" s="16">
        <v>76786</v>
      </c>
      <c r="C18" s="17">
        <v>2097046.2</v>
      </c>
      <c r="D18" s="17">
        <v>405410.4</v>
      </c>
      <c r="E18" s="17">
        <v>24071.599999999999</v>
      </c>
      <c r="F18" s="17">
        <v>0</v>
      </c>
      <c r="G18" s="17">
        <v>1856362.4</v>
      </c>
      <c r="H18" s="17">
        <v>1264462.3</v>
      </c>
      <c r="I18" s="17">
        <v>64893.3</v>
      </c>
      <c r="J18" s="18">
        <f t="shared" si="0"/>
        <v>1199569</v>
      </c>
      <c r="K18" s="17">
        <v>8108.9</v>
      </c>
      <c r="L18" s="17">
        <v>-32498.2</v>
      </c>
      <c r="M18" s="17">
        <v>5650492.2000000002</v>
      </c>
      <c r="N18" s="19">
        <f t="shared" si="1"/>
        <v>27310.26749667908</v>
      </c>
      <c r="O18" s="19">
        <f t="shared" si="2"/>
        <v>5279.7437032792432</v>
      </c>
      <c r="P18" s="19">
        <f t="shared" si="3"/>
        <v>1158.6083400619905</v>
      </c>
      <c r="Q18" s="19">
        <f t="shared" si="9"/>
        <v>0</v>
      </c>
      <c r="R18" s="19">
        <f t="shared" si="4"/>
        <v>24176</v>
      </c>
      <c r="S18" s="19">
        <f t="shared" si="7"/>
        <v>16467</v>
      </c>
      <c r="T18" s="19">
        <f t="shared" si="8"/>
        <v>106</v>
      </c>
      <c r="U18" s="19">
        <f t="shared" si="5"/>
        <v>74011</v>
      </c>
      <c r="V18" s="19">
        <f t="shared" si="6"/>
        <v>58389</v>
      </c>
      <c r="W18" s="3"/>
    </row>
    <row r="19" spans="1:23" ht="18.399999999999999" customHeight="1" x14ac:dyDescent="0.25">
      <c r="A19" s="12" t="s">
        <v>30</v>
      </c>
      <c r="B19" s="16">
        <v>70787</v>
      </c>
      <c r="C19" s="17">
        <v>1179981.8</v>
      </c>
      <c r="D19" s="17">
        <v>147895.5</v>
      </c>
      <c r="E19" s="17">
        <v>135494.39999999999</v>
      </c>
      <c r="F19" s="17">
        <v>29513.200000000001</v>
      </c>
      <c r="G19" s="17">
        <v>1311496.5</v>
      </c>
      <c r="H19" s="17">
        <v>1224538.8</v>
      </c>
      <c r="I19" s="17">
        <v>147863.6</v>
      </c>
      <c r="J19" s="18">
        <f t="shared" si="0"/>
        <v>1076675.2</v>
      </c>
      <c r="K19" s="17">
        <v>4835.1000000000004</v>
      </c>
      <c r="L19" s="17">
        <v>-13597.6</v>
      </c>
      <c r="M19" s="17">
        <v>4028368.9</v>
      </c>
      <c r="N19" s="19">
        <f t="shared" si="1"/>
        <v>16669.470382979929</v>
      </c>
      <c r="O19" s="19">
        <f t="shared" si="2"/>
        <v>2089.3031206294941</v>
      </c>
      <c r="P19" s="19">
        <f t="shared" si="3"/>
        <v>4002.9666464181278</v>
      </c>
      <c r="Q19" s="19">
        <f t="shared" si="9"/>
        <v>416.929662226115</v>
      </c>
      <c r="R19" s="19">
        <f t="shared" si="4"/>
        <v>18527</v>
      </c>
      <c r="S19" s="19">
        <f t="shared" si="7"/>
        <v>17299</v>
      </c>
      <c r="T19" s="19">
        <f t="shared" si="8"/>
        <v>68</v>
      </c>
      <c r="U19" s="19">
        <f t="shared" si="5"/>
        <v>57100</v>
      </c>
      <c r="V19" s="19">
        <f t="shared" si="6"/>
        <v>41890</v>
      </c>
      <c r="W19" s="3"/>
    </row>
    <row r="20" spans="1:23" ht="18.399999999999999" customHeight="1" x14ac:dyDescent="0.25">
      <c r="A20" s="12" t="s">
        <v>31</v>
      </c>
      <c r="B20" s="16">
        <v>27689</v>
      </c>
      <c r="C20" s="17">
        <v>576413.1</v>
      </c>
      <c r="D20" s="17">
        <v>74114</v>
      </c>
      <c r="E20" s="17">
        <v>108778.5</v>
      </c>
      <c r="F20" s="17">
        <v>26572.7</v>
      </c>
      <c r="G20" s="17">
        <v>820323.2</v>
      </c>
      <c r="H20" s="17">
        <v>553329.5</v>
      </c>
      <c r="I20" s="17">
        <v>78353</v>
      </c>
      <c r="J20" s="18">
        <f t="shared" si="0"/>
        <v>474976.5</v>
      </c>
      <c r="K20" s="17">
        <v>46335.1</v>
      </c>
      <c r="L20" s="17">
        <v>-8871.2000000000007</v>
      </c>
      <c r="M20" s="17">
        <v>2197134.9</v>
      </c>
      <c r="N20" s="19">
        <f t="shared" si="1"/>
        <v>20817.404023258332</v>
      </c>
      <c r="O20" s="19">
        <f t="shared" si="2"/>
        <v>2676.6586008884397</v>
      </c>
      <c r="P20" s="19">
        <f t="shared" si="3"/>
        <v>6758.333634295208</v>
      </c>
      <c r="Q20" s="19">
        <f t="shared" si="9"/>
        <v>959.68435118639172</v>
      </c>
      <c r="R20" s="19">
        <f t="shared" si="4"/>
        <v>29626</v>
      </c>
      <c r="S20" s="19">
        <f t="shared" si="7"/>
        <v>19984</v>
      </c>
      <c r="T20" s="19">
        <f t="shared" si="8"/>
        <v>1673</v>
      </c>
      <c r="U20" s="19">
        <f t="shared" si="5"/>
        <v>79671</v>
      </c>
      <c r="V20" s="19">
        <f t="shared" si="6"/>
        <v>62517</v>
      </c>
      <c r="W20" s="3"/>
    </row>
    <row r="21" spans="1:23" ht="18.399999999999999" customHeight="1" x14ac:dyDescent="0.25">
      <c r="A21" s="12" t="s">
        <v>32</v>
      </c>
      <c r="B21" s="16">
        <v>60351</v>
      </c>
      <c r="C21" s="17">
        <v>1146149.3</v>
      </c>
      <c r="D21" s="17">
        <v>321290.8</v>
      </c>
      <c r="E21" s="17">
        <v>115883.2</v>
      </c>
      <c r="F21" s="17">
        <v>0</v>
      </c>
      <c r="G21" s="17">
        <v>832813.8</v>
      </c>
      <c r="H21" s="17">
        <v>1060010.2</v>
      </c>
      <c r="I21" s="17">
        <v>67873.899999999994</v>
      </c>
      <c r="J21" s="18">
        <f t="shared" si="0"/>
        <v>992136.29999999993</v>
      </c>
      <c r="K21" s="17">
        <v>5011.7</v>
      </c>
      <c r="L21" s="17">
        <v>-2950.3</v>
      </c>
      <c r="M21" s="17">
        <v>3479027.8</v>
      </c>
      <c r="N21" s="19">
        <f t="shared" si="1"/>
        <v>18991.388709383438</v>
      </c>
      <c r="O21" s="19">
        <f t="shared" si="2"/>
        <v>5323.7030040927248</v>
      </c>
      <c r="P21" s="19">
        <f t="shared" si="3"/>
        <v>3044.806216964093</v>
      </c>
      <c r="Q21" s="19">
        <f t="shared" si="9"/>
        <v>0</v>
      </c>
      <c r="R21" s="19">
        <f t="shared" si="4"/>
        <v>13800</v>
      </c>
      <c r="S21" s="19">
        <f t="shared" si="7"/>
        <v>17564</v>
      </c>
      <c r="T21" s="19">
        <f t="shared" si="8"/>
        <v>83</v>
      </c>
      <c r="U21" s="19">
        <f t="shared" si="5"/>
        <v>57695</v>
      </c>
      <c r="V21" s="19">
        <f t="shared" si="6"/>
        <v>41256</v>
      </c>
      <c r="W21" s="3"/>
    </row>
    <row r="22" spans="1:23" ht="18.399999999999999" customHeight="1" x14ac:dyDescent="0.25">
      <c r="A22" s="12" t="s">
        <v>33</v>
      </c>
      <c r="B22" s="16">
        <v>42296</v>
      </c>
      <c r="C22" s="17">
        <v>581785.59999999998</v>
      </c>
      <c r="D22" s="17">
        <v>171458.7</v>
      </c>
      <c r="E22" s="17">
        <v>82410.399999999994</v>
      </c>
      <c r="F22" s="17">
        <v>0</v>
      </c>
      <c r="G22" s="17">
        <v>253777.7</v>
      </c>
      <c r="H22" s="17">
        <v>758142.2</v>
      </c>
      <c r="I22" s="17">
        <v>135089.9</v>
      </c>
      <c r="J22" s="18">
        <f t="shared" si="0"/>
        <v>623052.29999999993</v>
      </c>
      <c r="K22" s="17">
        <v>6186.3</v>
      </c>
      <c r="L22" s="17">
        <v>-14712.3</v>
      </c>
      <c r="M22" s="17">
        <v>1853651.2</v>
      </c>
      <c r="N22" s="19">
        <f t="shared" si="1"/>
        <v>13755.097408738415</v>
      </c>
      <c r="O22" s="19">
        <f t="shared" si="2"/>
        <v>4053.7804993379991</v>
      </c>
      <c r="P22" s="19">
        <f t="shared" si="3"/>
        <v>5142.3373368640059</v>
      </c>
      <c r="Q22" s="19">
        <f t="shared" si="9"/>
        <v>0</v>
      </c>
      <c r="R22" s="19">
        <f t="shared" si="4"/>
        <v>6000</v>
      </c>
      <c r="S22" s="19">
        <f t="shared" si="7"/>
        <v>17925</v>
      </c>
      <c r="T22" s="19">
        <f t="shared" si="8"/>
        <v>146</v>
      </c>
      <c r="U22" s="19">
        <f t="shared" si="5"/>
        <v>44174</v>
      </c>
      <c r="V22" s="19">
        <f t="shared" si="6"/>
        <v>29443</v>
      </c>
      <c r="W22" s="3"/>
    </row>
    <row r="23" spans="1:23" ht="18.399999999999999" customHeight="1" x14ac:dyDescent="0.25">
      <c r="A23" s="12" t="s">
        <v>34</v>
      </c>
      <c r="B23" s="16">
        <v>69457</v>
      </c>
      <c r="C23" s="17">
        <v>1022523.6</v>
      </c>
      <c r="D23" s="17">
        <v>169324.4</v>
      </c>
      <c r="E23" s="17">
        <v>99554.7</v>
      </c>
      <c r="F23" s="17">
        <v>59300.800000000003</v>
      </c>
      <c r="G23" s="17">
        <v>804115.6</v>
      </c>
      <c r="H23" s="17">
        <v>1281489.2</v>
      </c>
      <c r="I23" s="17">
        <v>79873.100000000006</v>
      </c>
      <c r="J23" s="18">
        <f t="shared" si="0"/>
        <v>1201616.0999999999</v>
      </c>
      <c r="K23" s="17">
        <v>10505.6</v>
      </c>
      <c r="L23" s="17">
        <v>-1960.9</v>
      </c>
      <c r="M23" s="17">
        <v>3447204.9</v>
      </c>
      <c r="N23" s="19">
        <f t="shared" si="1"/>
        <v>14721.678160588566</v>
      </c>
      <c r="O23" s="19">
        <f t="shared" si="2"/>
        <v>2437.830600227479</v>
      </c>
      <c r="P23" s="19">
        <f t="shared" si="3"/>
        <v>2583.2932605784872</v>
      </c>
      <c r="Q23" s="19">
        <f t="shared" si="9"/>
        <v>853.77715708999813</v>
      </c>
      <c r="R23" s="19">
        <f t="shared" si="4"/>
        <v>11577</v>
      </c>
      <c r="S23" s="19">
        <f t="shared" si="7"/>
        <v>18450</v>
      </c>
      <c r="T23" s="19">
        <f t="shared" si="8"/>
        <v>151</v>
      </c>
      <c r="U23" s="19">
        <f t="shared" si="5"/>
        <v>49659</v>
      </c>
      <c r="V23" s="19">
        <f t="shared" si="6"/>
        <v>32359</v>
      </c>
      <c r="W23" s="3"/>
    </row>
    <row r="24" spans="1:23" ht="18.399999999999999" customHeight="1" x14ac:dyDescent="0.25">
      <c r="A24" s="12" t="s">
        <v>35</v>
      </c>
      <c r="B24" s="16">
        <v>126915</v>
      </c>
      <c r="C24" s="17">
        <v>1906635.2</v>
      </c>
      <c r="D24" s="17">
        <v>456220.1</v>
      </c>
      <c r="E24" s="17">
        <v>147959.20000000001</v>
      </c>
      <c r="F24" s="17">
        <v>0</v>
      </c>
      <c r="G24" s="17">
        <v>786016.6</v>
      </c>
      <c r="H24" s="17">
        <v>2013329.5</v>
      </c>
      <c r="I24" s="17">
        <v>155182.39999999999</v>
      </c>
      <c r="J24" s="18">
        <f t="shared" si="0"/>
        <v>1858147.1</v>
      </c>
      <c r="K24" s="17">
        <v>17307.5</v>
      </c>
      <c r="L24" s="17">
        <v>-13193.6</v>
      </c>
      <c r="M24" s="17">
        <v>5323572</v>
      </c>
      <c r="N24" s="19">
        <f t="shared" si="1"/>
        <v>15022.930307686247</v>
      </c>
      <c r="O24" s="19">
        <f t="shared" si="2"/>
        <v>3594.6901469487452</v>
      </c>
      <c r="P24" s="19">
        <f t="shared" si="3"/>
        <v>2388.5403616593785</v>
      </c>
      <c r="Q24" s="19">
        <f t="shared" si="9"/>
        <v>0</v>
      </c>
      <c r="R24" s="19">
        <f t="shared" si="4"/>
        <v>6193</v>
      </c>
      <c r="S24" s="19">
        <f t="shared" si="7"/>
        <v>15864</v>
      </c>
      <c r="T24" s="19">
        <f t="shared" si="8"/>
        <v>136</v>
      </c>
      <c r="U24" s="19">
        <f t="shared" si="5"/>
        <v>42050</v>
      </c>
      <c r="V24" s="19">
        <f t="shared" si="6"/>
        <v>27409</v>
      </c>
      <c r="W24" s="3"/>
    </row>
    <row r="25" spans="1:23" ht="18.399999999999999" customHeight="1" x14ac:dyDescent="0.25">
      <c r="A25" s="12" t="s">
        <v>36</v>
      </c>
      <c r="B25" s="16">
        <v>67720</v>
      </c>
      <c r="C25" s="17">
        <v>1349900.1</v>
      </c>
      <c r="D25" s="17">
        <v>279705.7</v>
      </c>
      <c r="E25" s="17" t="s">
        <v>24</v>
      </c>
      <c r="F25" s="17">
        <v>0</v>
      </c>
      <c r="G25" s="17">
        <v>436291.9</v>
      </c>
      <c r="H25" s="17">
        <v>1047631.6</v>
      </c>
      <c r="I25" s="20">
        <v>0</v>
      </c>
      <c r="J25" s="18">
        <f t="shared" si="0"/>
        <v>1047631.6</v>
      </c>
      <c r="K25" s="17">
        <v>14632.7</v>
      </c>
      <c r="L25" s="17">
        <v>-1493.9</v>
      </c>
      <c r="M25" s="17">
        <v>3133438.4</v>
      </c>
      <c r="N25" s="19">
        <f t="shared" si="1"/>
        <v>19933.551388068518</v>
      </c>
      <c r="O25" s="19">
        <f t="shared" si="2"/>
        <v>4130.3263437684582</v>
      </c>
      <c r="P25" s="19" t="s">
        <v>38</v>
      </c>
      <c r="Q25" s="19">
        <f t="shared" si="9"/>
        <v>0</v>
      </c>
      <c r="R25" s="19">
        <f t="shared" si="4"/>
        <v>6443</v>
      </c>
      <c r="S25" s="19">
        <f t="shared" si="7"/>
        <v>15470</v>
      </c>
      <c r="T25" s="19">
        <f t="shared" si="8"/>
        <v>216</v>
      </c>
      <c r="U25" s="19">
        <f t="shared" si="5"/>
        <v>46293</v>
      </c>
      <c r="V25" s="19">
        <f t="shared" si="6"/>
        <v>30823</v>
      </c>
      <c r="W25" s="3"/>
    </row>
    <row r="26" spans="1:23" ht="18.399999999999999" customHeight="1" x14ac:dyDescent="0.25">
      <c r="A26" s="1" t="s">
        <v>37</v>
      </c>
      <c r="B26" s="21">
        <f>SUM(B8:B25)</f>
        <v>1875872</v>
      </c>
      <c r="C26" s="22">
        <f>SUM(C8:C25)</f>
        <v>33421630.500000007</v>
      </c>
      <c r="D26" s="22">
        <f>SUM(D8:D25)</f>
        <v>6735888.6000000006</v>
      </c>
      <c r="E26" s="22">
        <f t="shared" ref="E26:H26" si="10">SUM(E8:E25)</f>
        <v>2470864.3000000003</v>
      </c>
      <c r="F26" s="22">
        <f t="shared" si="10"/>
        <v>447460.7</v>
      </c>
      <c r="G26" s="22">
        <f t="shared" si="10"/>
        <v>19122324.700000003</v>
      </c>
      <c r="H26" s="22">
        <f t="shared" si="10"/>
        <v>31584347.5</v>
      </c>
      <c r="I26" s="22">
        <f>SUM(I8:I25)</f>
        <v>2320398.4</v>
      </c>
      <c r="J26" s="23">
        <f>H26-I26</f>
        <v>29263949.100000001</v>
      </c>
      <c r="K26" s="22">
        <f>SUM(K8:K25)</f>
        <v>918919.19999999984</v>
      </c>
      <c r="L26" s="22">
        <f>SUM(L8:L25)</f>
        <v>-314580.8</v>
      </c>
      <c r="M26" s="22">
        <f>SUM(M8:M25)</f>
        <v>94627863.900000021</v>
      </c>
      <c r="N26" s="24">
        <f t="shared" si="1"/>
        <v>17816.583700806881</v>
      </c>
      <c r="O26" s="24">
        <f t="shared" si="2"/>
        <v>3590.8039567731703</v>
      </c>
      <c r="P26" s="24">
        <f>(E26+I26)/B26*1000</f>
        <v>2554.1522555910001</v>
      </c>
      <c r="Q26" s="24">
        <f>F26/B26*1000</f>
        <v>238.5347720953242</v>
      </c>
      <c r="R26" s="24">
        <f t="shared" si="4"/>
        <v>10194</v>
      </c>
      <c r="S26" s="24">
        <f t="shared" si="7"/>
        <v>16837</v>
      </c>
      <c r="T26" s="24">
        <f t="shared" si="8"/>
        <v>490</v>
      </c>
      <c r="U26" s="24">
        <f t="shared" si="5"/>
        <v>50612</v>
      </c>
      <c r="V26" s="24">
        <f t="shared" si="6"/>
        <v>35012</v>
      </c>
      <c r="W26" s="3"/>
    </row>
    <row r="27" spans="1:23" ht="12.75" customHeight="1" x14ac:dyDescent="0.2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</row>
    <row r="28" spans="1:23" ht="12.7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15"/>
      <c r="N28" s="3"/>
      <c r="O28" s="13"/>
      <c r="P28" s="13"/>
      <c r="Q28" s="3"/>
      <c r="R28" s="3"/>
      <c r="S28" s="13"/>
      <c r="T28" s="3"/>
      <c r="U28" s="3"/>
      <c r="V28" s="13"/>
      <c r="W28" s="13"/>
    </row>
    <row r="29" spans="1:23" x14ac:dyDescent="0.25">
      <c r="N29" s="3"/>
      <c r="O29" s="13"/>
      <c r="P29" s="13"/>
      <c r="Q29" s="3"/>
      <c r="R29" s="3"/>
      <c r="S29" s="13"/>
      <c r="U29" s="3"/>
      <c r="V29" s="13"/>
      <c r="W29" s="13"/>
    </row>
    <row r="30" spans="1:23" x14ac:dyDescent="0.25">
      <c r="N30" s="3"/>
      <c r="O30" s="13"/>
      <c r="P30" s="13"/>
      <c r="Q30" s="3"/>
      <c r="R30" s="3"/>
      <c r="S30" s="13"/>
      <c r="U30" s="3"/>
      <c r="V30" s="13"/>
      <c r="W30" s="13"/>
    </row>
    <row r="31" spans="1:23" x14ac:dyDescent="0.25">
      <c r="N31" s="3"/>
      <c r="O31" s="13"/>
      <c r="P31" s="13"/>
      <c r="Q31" s="3"/>
      <c r="R31" s="3"/>
      <c r="S31" s="13"/>
      <c r="U31" s="3"/>
      <c r="V31" s="13"/>
      <c r="W31" s="13"/>
    </row>
    <row r="32" spans="1:23" x14ac:dyDescent="0.25">
      <c r="N32" s="3"/>
      <c r="O32" s="13"/>
      <c r="P32" s="13"/>
      <c r="Q32" s="3"/>
      <c r="R32" s="3"/>
      <c r="S32" s="13"/>
      <c r="U32" s="3"/>
      <c r="V32" s="13"/>
      <c r="W32" s="13"/>
    </row>
    <row r="33" spans="14:23" x14ac:dyDescent="0.25">
      <c r="N33" s="3"/>
      <c r="O33" s="13"/>
      <c r="P33" s="13"/>
      <c r="Q33" s="3"/>
      <c r="R33" s="3"/>
      <c r="S33" s="13"/>
      <c r="U33" s="3"/>
      <c r="V33" s="13"/>
      <c r="W33" s="13"/>
    </row>
    <row r="34" spans="14:23" x14ac:dyDescent="0.25">
      <c r="N34" s="3"/>
      <c r="O34" s="13"/>
      <c r="P34" s="13"/>
      <c r="Q34" s="3"/>
      <c r="R34" s="3"/>
      <c r="S34" s="13"/>
      <c r="U34" s="3"/>
      <c r="V34" s="13"/>
      <c r="W34" s="13"/>
    </row>
    <row r="35" spans="14:23" x14ac:dyDescent="0.25">
      <c r="N35" s="3"/>
      <c r="O35" s="13"/>
      <c r="P35" s="13"/>
      <c r="Q35" s="3"/>
      <c r="R35" s="3"/>
      <c r="S35" s="13"/>
      <c r="U35" s="3"/>
      <c r="V35" s="13"/>
      <c r="W35" s="13"/>
    </row>
    <row r="36" spans="14:23" x14ac:dyDescent="0.25">
      <c r="N36" s="3"/>
      <c r="O36" s="13"/>
      <c r="P36" s="13"/>
      <c r="Q36" s="3"/>
      <c r="R36" s="3"/>
      <c r="S36" s="13"/>
      <c r="U36" s="3"/>
      <c r="V36" s="13"/>
      <c r="W36" s="13"/>
    </row>
    <row r="37" spans="14:23" x14ac:dyDescent="0.25">
      <c r="N37" s="3"/>
      <c r="O37" s="13"/>
      <c r="P37" s="13"/>
      <c r="Q37" s="3"/>
      <c r="R37" s="3"/>
      <c r="S37" s="13"/>
      <c r="U37" s="3"/>
      <c r="V37" s="13"/>
      <c r="W37" s="13"/>
    </row>
    <row r="38" spans="14:23" x14ac:dyDescent="0.25">
      <c r="N38" s="3"/>
      <c r="O38" s="13"/>
      <c r="P38" s="13"/>
      <c r="Q38" s="3"/>
      <c r="R38" s="3"/>
      <c r="S38" s="13"/>
      <c r="U38" s="3"/>
      <c r="V38" s="13"/>
      <c r="W38" s="13"/>
    </row>
    <row r="39" spans="14:23" x14ac:dyDescent="0.25">
      <c r="N39" s="3"/>
      <c r="O39" s="13"/>
      <c r="P39" s="13"/>
      <c r="Q39" s="3"/>
      <c r="R39" s="3"/>
      <c r="S39" s="13"/>
      <c r="U39" s="3"/>
      <c r="V39" s="13"/>
      <c r="W39" s="13"/>
    </row>
    <row r="40" spans="14:23" x14ac:dyDescent="0.25">
      <c r="N40" s="3"/>
      <c r="O40" s="13"/>
      <c r="P40" s="13"/>
      <c r="Q40" s="3"/>
      <c r="R40" s="3"/>
      <c r="S40" s="13"/>
      <c r="U40" s="3"/>
      <c r="V40" s="13"/>
      <c r="W40" s="13"/>
    </row>
    <row r="41" spans="14:23" x14ac:dyDescent="0.25">
      <c r="N41" s="3"/>
      <c r="O41" s="13"/>
      <c r="P41" s="13"/>
      <c r="Q41" s="3"/>
      <c r="R41" s="3"/>
      <c r="S41" s="13"/>
      <c r="U41" s="3"/>
      <c r="V41" s="13"/>
      <c r="W41" s="13"/>
    </row>
    <row r="42" spans="14:23" x14ac:dyDescent="0.25">
      <c r="N42" s="3"/>
      <c r="O42" s="13"/>
      <c r="P42" s="13"/>
      <c r="Q42" s="3"/>
      <c r="R42" s="3"/>
      <c r="S42" s="13"/>
      <c r="U42" s="3"/>
      <c r="V42" s="13"/>
      <c r="W42" s="13"/>
    </row>
    <row r="43" spans="14:23" x14ac:dyDescent="0.25">
      <c r="N43" s="3"/>
      <c r="O43" s="13"/>
      <c r="P43" s="13"/>
      <c r="Q43" s="3"/>
      <c r="R43" s="3"/>
      <c r="S43" s="13"/>
      <c r="U43" s="3"/>
      <c r="V43" s="13"/>
      <c r="W43" s="13"/>
    </row>
    <row r="44" spans="14:23" x14ac:dyDescent="0.25">
      <c r="N44" s="3"/>
      <c r="O44" s="13"/>
      <c r="P44" s="13"/>
      <c r="Q44" s="3"/>
      <c r="R44" s="3"/>
      <c r="S44" s="13"/>
      <c r="U44" s="3"/>
      <c r="V44" s="13"/>
      <c r="W44" s="13"/>
    </row>
    <row r="45" spans="14:23" x14ac:dyDescent="0.25">
      <c r="N45" s="3"/>
      <c r="O45" s="13"/>
      <c r="P45" s="13"/>
      <c r="Q45" s="3"/>
      <c r="R45" s="3"/>
      <c r="S45" s="13"/>
      <c r="U45" s="3"/>
      <c r="V45" s="13"/>
      <c r="W45" s="13"/>
    </row>
    <row r="46" spans="14:23" x14ac:dyDescent="0.25">
      <c r="N46" s="3"/>
      <c r="O46" s="13"/>
      <c r="P46" s="13"/>
      <c r="Q46" s="3"/>
      <c r="R46" s="3"/>
      <c r="S46" s="13"/>
      <c r="U46" s="3"/>
      <c r="V46" s="13"/>
      <c r="W46" s="13"/>
    </row>
    <row r="47" spans="14:23" x14ac:dyDescent="0.25">
      <c r="N47" s="14"/>
      <c r="O47" s="13"/>
      <c r="P47" s="13"/>
      <c r="Q47" s="3"/>
      <c r="R47" s="3"/>
      <c r="U47" s="3"/>
      <c r="V47" s="13"/>
    </row>
    <row r="48" spans="14:23" x14ac:dyDescent="0.25">
      <c r="N48" s="14"/>
      <c r="O48" s="13"/>
      <c r="P48" s="13"/>
      <c r="Q48" s="3"/>
      <c r="R48" s="3"/>
      <c r="U48" s="3"/>
      <c r="V48" s="13"/>
    </row>
    <row r="49" spans="14:22" x14ac:dyDescent="0.25">
      <c r="N49" s="14"/>
      <c r="O49" s="13"/>
      <c r="P49" s="13"/>
      <c r="Q49" s="3"/>
      <c r="R49" s="3"/>
      <c r="U49" s="3"/>
      <c r="V49" s="13"/>
    </row>
    <row r="50" spans="14:22" x14ac:dyDescent="0.25">
      <c r="N50" s="14"/>
      <c r="O50" s="13"/>
      <c r="P50" s="13"/>
      <c r="Q50" s="3"/>
      <c r="R50" s="3"/>
      <c r="U50" s="3"/>
      <c r="V50" s="13"/>
    </row>
    <row r="51" spans="14:22" x14ac:dyDescent="0.25">
      <c r="N51" s="14"/>
      <c r="O51" s="13"/>
      <c r="P51" s="13"/>
      <c r="Q51" s="3"/>
      <c r="R51" s="3"/>
      <c r="U51" s="3"/>
      <c r="V51" s="13"/>
    </row>
    <row r="52" spans="14:22" x14ac:dyDescent="0.25">
      <c r="N52" s="14"/>
      <c r="O52" s="13"/>
      <c r="P52" s="13"/>
      <c r="Q52" s="3"/>
      <c r="R52" s="3"/>
      <c r="U52" s="3"/>
      <c r="V52" s="13"/>
    </row>
    <row r="53" spans="14:22" x14ac:dyDescent="0.25">
      <c r="N53" s="14"/>
      <c r="O53" s="13"/>
      <c r="P53" s="13"/>
      <c r="Q53" s="3"/>
      <c r="R53" s="3"/>
      <c r="U53" s="3"/>
      <c r="V53" s="13"/>
    </row>
    <row r="54" spans="14:22" x14ac:dyDescent="0.25">
      <c r="N54" s="14"/>
      <c r="O54" s="13"/>
      <c r="P54" s="13"/>
      <c r="Q54" s="3"/>
      <c r="R54" s="3"/>
      <c r="U54" s="3"/>
      <c r="V54" s="13"/>
    </row>
    <row r="55" spans="14:22" x14ac:dyDescent="0.25">
      <c r="N55" s="14"/>
      <c r="O55" s="13"/>
      <c r="P55" s="13"/>
      <c r="Q55" s="3"/>
      <c r="R55" s="3"/>
      <c r="U55" s="3"/>
      <c r="V55" s="13"/>
    </row>
    <row r="56" spans="14:22" x14ac:dyDescent="0.25">
      <c r="N56" s="14"/>
      <c r="O56" s="13"/>
      <c r="P56" s="13"/>
      <c r="Q56" s="3"/>
      <c r="R56" s="3"/>
      <c r="U56" s="3"/>
      <c r="V56" s="13"/>
    </row>
    <row r="57" spans="14:22" x14ac:dyDescent="0.25">
      <c r="N57" s="14"/>
      <c r="O57" s="13"/>
      <c r="P57" s="13"/>
      <c r="Q57" s="3"/>
      <c r="R57" s="3"/>
      <c r="U57" s="3"/>
      <c r="V57" s="13"/>
    </row>
    <row r="58" spans="14:22" x14ac:dyDescent="0.25">
      <c r="N58" s="14"/>
      <c r="O58" s="13"/>
      <c r="P58" s="13"/>
      <c r="Q58" s="3"/>
      <c r="R58" s="3"/>
      <c r="U58" s="3"/>
      <c r="V58" s="13"/>
    </row>
    <row r="59" spans="14:22" x14ac:dyDescent="0.25">
      <c r="N59" s="14"/>
      <c r="O59" s="13"/>
      <c r="P59" s="13"/>
      <c r="Q59" s="3"/>
      <c r="R59" s="3"/>
      <c r="U59" s="3"/>
      <c r="V59" s="13"/>
    </row>
    <row r="60" spans="14:22" x14ac:dyDescent="0.25">
      <c r="N60" s="14"/>
      <c r="O60" s="13"/>
      <c r="P60" s="13"/>
      <c r="Q60" s="3"/>
      <c r="R60" s="3"/>
      <c r="U60" s="3"/>
      <c r="V60" s="13"/>
    </row>
    <row r="61" spans="14:22" x14ac:dyDescent="0.25">
      <c r="N61" s="14"/>
      <c r="O61" s="13"/>
      <c r="P61" s="13"/>
      <c r="R61" s="3"/>
      <c r="U61" s="3"/>
      <c r="V61" s="13"/>
    </row>
    <row r="62" spans="14:22" x14ac:dyDescent="0.25">
      <c r="N62" s="14"/>
      <c r="O62" s="13"/>
      <c r="P62" s="13"/>
      <c r="R62" s="3"/>
      <c r="U62" s="3"/>
      <c r="V62" s="13"/>
    </row>
    <row r="63" spans="14:22" x14ac:dyDescent="0.25">
      <c r="N63" s="14"/>
      <c r="O63" s="13"/>
      <c r="P63" s="13"/>
      <c r="R63" s="3"/>
      <c r="U63" s="3"/>
      <c r="V63" s="13"/>
    </row>
    <row r="64" spans="14:22" x14ac:dyDescent="0.25">
      <c r="N64" s="14"/>
      <c r="O64" s="13"/>
      <c r="P64" s="13"/>
      <c r="R64" s="3"/>
      <c r="U64" s="3"/>
      <c r="V64" s="13"/>
    </row>
    <row r="65" spans="14:22" x14ac:dyDescent="0.25">
      <c r="N65" s="14"/>
      <c r="O65" s="13"/>
      <c r="P65" s="13"/>
      <c r="R65" s="3"/>
      <c r="U65" s="3"/>
      <c r="V65" s="13"/>
    </row>
    <row r="66" spans="14:22" x14ac:dyDescent="0.25">
      <c r="N66" s="14"/>
      <c r="O66" s="13"/>
      <c r="P66" s="13"/>
      <c r="R66" s="3"/>
      <c r="U66" s="3"/>
      <c r="V66" s="13"/>
    </row>
    <row r="67" spans="14:22" x14ac:dyDescent="0.25">
      <c r="N67" s="14"/>
      <c r="O67" s="13"/>
      <c r="P67" s="13"/>
      <c r="R67" s="3"/>
      <c r="U67" s="3"/>
      <c r="V67" s="13"/>
    </row>
    <row r="68" spans="14:22" x14ac:dyDescent="0.25">
      <c r="N68" s="14"/>
      <c r="O68" s="13"/>
      <c r="P68" s="13"/>
      <c r="R68" s="3"/>
      <c r="U68" s="3"/>
      <c r="V68" s="13"/>
    </row>
    <row r="69" spans="14:22" x14ac:dyDescent="0.25">
      <c r="N69" s="14"/>
      <c r="O69" s="13"/>
      <c r="P69" s="13"/>
      <c r="U69" s="3"/>
      <c r="V69" s="13"/>
    </row>
    <row r="70" spans="14:22" x14ac:dyDescent="0.25">
      <c r="N70" s="14"/>
      <c r="O70" s="13"/>
      <c r="P70" s="13"/>
      <c r="U70" s="3"/>
      <c r="V70" s="13"/>
    </row>
    <row r="71" spans="14:22" x14ac:dyDescent="0.25">
      <c r="N71" s="14"/>
      <c r="O71" s="13"/>
      <c r="P71" s="13"/>
      <c r="U71" s="3"/>
      <c r="V71" s="13"/>
    </row>
    <row r="72" spans="14:22" x14ac:dyDescent="0.25">
      <c r="N72" s="14"/>
      <c r="O72" s="13"/>
      <c r="P72" s="13"/>
      <c r="U72" s="3"/>
      <c r="V72" s="13"/>
    </row>
    <row r="73" spans="14:22" x14ac:dyDescent="0.25">
      <c r="N73" s="14"/>
      <c r="O73" s="13"/>
      <c r="P73" s="13"/>
      <c r="U73" s="3"/>
      <c r="V73" s="13"/>
    </row>
    <row r="74" spans="14:22" x14ac:dyDescent="0.25">
      <c r="N74" s="14"/>
      <c r="O74" s="13"/>
      <c r="P74" s="13"/>
      <c r="U74" s="3"/>
      <c r="V74" s="13"/>
    </row>
    <row r="75" spans="14:22" x14ac:dyDescent="0.25">
      <c r="N75" s="14"/>
      <c r="O75" s="13"/>
      <c r="P75" s="13"/>
      <c r="U75" s="3"/>
      <c r="V75" s="13"/>
    </row>
    <row r="76" spans="14:22" x14ac:dyDescent="0.25">
      <c r="N76" s="14"/>
      <c r="P76" s="13"/>
      <c r="U76" s="3"/>
    </row>
    <row r="77" spans="14:22" x14ac:dyDescent="0.25">
      <c r="N77" s="14"/>
      <c r="P77" s="13"/>
      <c r="U77" s="3"/>
    </row>
    <row r="78" spans="14:22" x14ac:dyDescent="0.25">
      <c r="N78" s="14"/>
    </row>
    <row r="79" spans="14:22" x14ac:dyDescent="0.25">
      <c r="N79" s="14"/>
    </row>
    <row r="80" spans="14:22" x14ac:dyDescent="0.25">
      <c r="N80" s="14"/>
    </row>
    <row r="81" spans="14:14" x14ac:dyDescent="0.25">
      <c r="N81" s="14"/>
    </row>
  </sheetData>
  <mergeCells count="5">
    <mergeCell ref="C5:M5"/>
    <mergeCell ref="N5:V5"/>
    <mergeCell ref="A5:A6"/>
    <mergeCell ref="B5:B6"/>
    <mergeCell ref="B2:M2"/>
  </mergeCells>
  <pageMargins left="0" right="0" top="0.15748031496062992" bottom="0.78740157480314965" header="0.31496062992125984" footer="0.39370078740157483"/>
  <pageSetup paperSize="9" scale="60" pageOrder="overThenDown" orientation="landscape" r:id="rId1"/>
  <headerFooter>
    <oddFooter>&amp;C&amp;P</oddFooter>
  </headerFooter>
  <colBreaks count="1" manualBreakCount="1">
    <brk id="13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4B07DC3F-8610-4065-B587-9827BD4A5463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Информация по МР и ГО</vt:lpstr>
      <vt:lpstr>'Информация по МР и ГО'!Заголовки_для_печати</vt:lpstr>
      <vt:lpstr>'Информация по МР и ГО'!Область_печати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Рассыпнова Евгения Владимировна</dc:creator>
  <cp:lastModifiedBy>Рассыпнова Евгения Владимировна</cp:lastModifiedBy>
  <cp:lastPrinted>2021-03-29T07:32:26Z</cp:lastPrinted>
  <dcterms:created xsi:type="dcterms:W3CDTF">2021-03-09T07:57:32Z</dcterms:created>
  <dcterms:modified xsi:type="dcterms:W3CDTF">2022-07-22T04:26:00Z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(ОМО)_Информация_о_доходах_жителей.xlsx</vt:lpwstr>
  </property>
  <property fmtid="{D5CDD505-2E9C-101B-9397-08002B2CF9AE}" pid="3" name="Название отчета">
    <vt:lpwstr>(ОМО)_Информация_о_доходах_жителей.xlsx</vt:lpwstr>
  </property>
  <property fmtid="{D5CDD505-2E9C-101B-9397-08002B2CF9AE}" pid="4" name="Версия клиента">
    <vt:lpwstr>19.2.4.32873</vt:lpwstr>
  </property>
  <property fmtid="{D5CDD505-2E9C-101B-9397-08002B2CF9AE}" pid="5" name="Версия базы">
    <vt:lpwstr>19.2.0.64694404</vt:lpwstr>
  </property>
  <property fmtid="{D5CDD505-2E9C-101B-9397-08002B2CF9AE}" pid="6" name="Тип сервера">
    <vt:lpwstr>MSSQL</vt:lpwstr>
  </property>
  <property fmtid="{D5CDD505-2E9C-101B-9397-08002B2CF9AE}" pid="7" name="Сервер">
    <vt:lpwstr>192.168.52.108</vt:lpwstr>
  </property>
  <property fmtid="{D5CDD505-2E9C-101B-9397-08002B2CF9AE}" pid="8" name="База">
    <vt:lpwstr>svod_smart</vt:lpwstr>
  </property>
  <property fmtid="{D5CDD505-2E9C-101B-9397-08002B2CF9AE}" pid="9" name="Пользователь">
    <vt:lpwstr>рассыпноваев</vt:lpwstr>
  </property>
  <property fmtid="{D5CDD505-2E9C-101B-9397-08002B2CF9AE}" pid="10" name="Шаблон">
    <vt:lpwstr>(ОМО)_Информация_о_доходах_жителей.xlt</vt:lpwstr>
  </property>
  <property fmtid="{D5CDD505-2E9C-101B-9397-08002B2CF9AE}" pid="11" name="Локальная база">
    <vt:lpwstr>не используется</vt:lpwstr>
  </property>
</Properties>
</file>