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305"/>
  </bookViews>
  <sheets>
    <sheet name="2021 год" sheetId="1" r:id="rId1"/>
  </sheets>
  <definedNames>
    <definedName name="_xlnm.Print_Area" localSheetId="0">'2021 год'!$A$1:$J$67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 s="1"/>
  <c r="F9" i="1"/>
  <c r="G9" i="1"/>
  <c r="H9" i="1" s="1"/>
  <c r="J9" i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I19" i="1"/>
  <c r="J19" i="1"/>
  <c r="I20" i="1"/>
  <c r="J20" i="1"/>
  <c r="C22" i="1"/>
  <c r="D22" i="1"/>
  <c r="E22" i="1"/>
  <c r="F22" i="1"/>
  <c r="G22" i="1"/>
  <c r="H22" i="1"/>
  <c r="I22" i="1"/>
  <c r="J22" i="1"/>
  <c r="E23" i="1"/>
  <c r="H23" i="1"/>
  <c r="I23" i="1"/>
  <c r="J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E40" i="1"/>
  <c r="H40" i="1"/>
  <c r="I40" i="1"/>
  <c r="J40" i="1"/>
  <c r="E41" i="1"/>
  <c r="H41" i="1"/>
  <c r="I41" i="1"/>
  <c r="J41" i="1"/>
  <c r="E42" i="1"/>
  <c r="H42" i="1"/>
  <c r="I42" i="1"/>
  <c r="J42" i="1"/>
  <c r="E43" i="1"/>
  <c r="H43" i="1"/>
  <c r="I43" i="1"/>
  <c r="J43" i="1"/>
  <c r="E44" i="1"/>
  <c r="H44" i="1"/>
  <c r="I44" i="1"/>
  <c r="J44" i="1"/>
  <c r="C45" i="1"/>
  <c r="D45" i="1"/>
  <c r="E45" i="1"/>
  <c r="F45" i="1"/>
  <c r="G45" i="1"/>
  <c r="H45" i="1"/>
  <c r="I45" i="1"/>
  <c r="J45" i="1"/>
  <c r="E46" i="1"/>
  <c r="H46" i="1"/>
  <c r="I46" i="1"/>
  <c r="J46" i="1"/>
  <c r="E47" i="1"/>
  <c r="H47" i="1"/>
  <c r="I47" i="1"/>
  <c r="J47" i="1"/>
  <c r="G48" i="1"/>
  <c r="C50" i="1"/>
  <c r="C48" i="1" s="1"/>
  <c r="D50" i="1"/>
  <c r="D48" i="1" s="1"/>
  <c r="F50" i="1"/>
  <c r="G50" i="1"/>
  <c r="I50" i="1" s="1"/>
  <c r="I51" i="1"/>
  <c r="I52" i="1"/>
  <c r="I53" i="1"/>
  <c r="I54" i="1"/>
  <c r="I55" i="1"/>
  <c r="I56" i="1"/>
  <c r="I57" i="1"/>
  <c r="I58" i="1"/>
  <c r="I59" i="1"/>
  <c r="I60" i="1"/>
  <c r="I62" i="1"/>
  <c r="D63" i="1"/>
  <c r="G63" i="1"/>
  <c r="I64" i="1"/>
  <c r="D65" i="1"/>
  <c r="G65" i="1"/>
  <c r="I67" i="1"/>
  <c r="I48" i="1" l="1"/>
  <c r="I9" i="1"/>
</calcChain>
</file>

<file path=xl/sharedStrings.xml><?xml version="1.0" encoding="utf-8"?>
<sst xmlns="http://schemas.openxmlformats.org/spreadsheetml/2006/main" count="99" uniqueCount="95">
  <si>
    <t>ОСТАТКИ СРЕДСТВ БЮДЖЕТОВ НА ОТЧЕТНУЮ ДАТУ</t>
  </si>
  <si>
    <t>% от налоговых и неналоговых доходов</t>
  </si>
  <si>
    <t>в т.ч. рыночные заимствования</t>
  </si>
  <si>
    <t>Объем государственного долга Ленинградской области</t>
  </si>
  <si>
    <t>Изменения финансовых активов в государственной собственности за счет приобретения ценных бумаг по договорам репо</t>
  </si>
  <si>
    <t>Увеличение финансовых активов в собственности субъектов Российской Федерации за счет средств организаций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</si>
  <si>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</si>
  <si>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</si>
  <si>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находящегося в государственной муниципальной собственности</t>
  </si>
  <si>
    <t>Изменение иных финансовых активов за счет средств, размещенных в депозиты</t>
  </si>
  <si>
    <t>Изменение остатков средств на счетах по учету средств бюджета</t>
  </si>
  <si>
    <t>Бюджетные кредиты из других бюджетов бюджетной системы Российской Федерации</t>
  </si>
  <si>
    <t xml:space="preserve">Кредиты кредитных организаций в валюте Российской Федерации
</t>
  </si>
  <si>
    <t>Государственные ценные бумаги</t>
  </si>
  <si>
    <t>ИСТОЧНИКИ ФИНАНСИРОВАНИЯ ДЕФИЦИТА (всего)</t>
  </si>
  <si>
    <t>Дефицит (-), профицит (+)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</si>
  <si>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</si>
  <si>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</si>
  <si>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</si>
  <si>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</si>
  <si>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</si>
  <si>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</si>
  <si>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</si>
  <si>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</si>
  <si>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</si>
  <si>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</si>
  <si>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</si>
  <si>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</si>
  <si>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</si>
  <si>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</si>
  <si>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</si>
  <si>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</si>
  <si>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</si>
  <si>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</si>
  <si>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</si>
  <si>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</si>
  <si>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</si>
  <si>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</si>
  <si>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</si>
  <si>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</si>
  <si>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</si>
  <si>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</si>
  <si>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</si>
  <si>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</si>
  <si>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</si>
  <si>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</si>
  <si>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0400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</si>
  <si>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</si>
  <si>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</si>
  <si>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</si>
  <si>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</si>
  <si>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</si>
  <si>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</si>
  <si>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</si>
  <si>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</si>
  <si>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</si>
  <si>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</si>
  <si>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</si>
  <si>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</si>
  <si>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</si>
  <si>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</si>
  <si>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</si>
  <si>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</si>
  <si>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</si>
  <si>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0100</t>
  </si>
  <si>
    <t>РАСХОДЫ (всего), в том числе: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</si>
  <si>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</si>
  <si>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 xml:space="preserve"> - доходы от возврата межбюджетных трансфертов, имеющих целевое назначение, прошлых лет</t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</si>
  <si>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</si>
  <si>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</si>
  <si>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>Неналоговые доходы</t>
  </si>
  <si>
    <t xml:space="preserve"> - акцизы</t>
  </si>
  <si>
    <t xml:space="preserve"> - налоги на имущество</t>
  </si>
  <si>
    <t xml:space="preserve"> - налог на доходы физических лиц</t>
  </si>
  <si>
    <t xml:space="preserve"> - налог на прибыль организаций</t>
  </si>
  <si>
    <t>Налоговые доходы, в том числе:</t>
  </si>
  <si>
    <t>Налоговые и неналоговые доходы, в том числе:</t>
  </si>
  <si>
    <t>ДОХОДЫ (всего), в том числе:</t>
  </si>
  <si>
    <t>10=7/4*100</t>
  </si>
  <si>
    <t>9=7-4</t>
  </si>
  <si>
    <t>8=7/6*100</t>
  </si>
  <si>
    <t>5=4/3*100</t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</si>
  <si>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</si>
  <si>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</si>
  <si>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</si>
  <si>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</si>
  <si>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</si>
  <si>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01.01.2022</t>
  </si>
  <si>
    <t>на 01.01.2021</t>
  </si>
  <si>
    <t>Наименование раздела, подраздела</t>
  </si>
  <si>
    <t>Раздел, подраздел</t>
  </si>
  <si>
    <t>тыс.руб.</t>
  </si>
  <si>
    <t>(по данным годового отчета)</t>
  </si>
  <si>
    <t>Информация об исполнении областного бюджета Ленинградской области на 01.01.2022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</si>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</sst>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27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theme="1"/>
      <name val="Arial Cyr"/>
      <charset val="204"/>
    </font>
    <font>
      <sz val="10"/>
      <color indexed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i/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2">
    <xf numFmtId="0" fontId="0" fillId="0" borderId="0"/>
    <xf numFmtId="0" fontId="18" fillId="0" borderId="0"/>
    <xf numFmtId="0" fontId="1" fillId="0" borderId="0"/>
    <xf numFmtId="4" fontId="22" fillId="0" borderId="8">
      <alignment horizontal="right"/>
    </xf>
    <xf numFmtId="0" fontId="23" fillId="0" borderId="0"/>
    <xf numFmtId="4" fontId="22" fillId="0" borderId="9">
      <alignment horizontal="right"/>
    </xf>
    <xf numFmtId="4" fontId="22" fillId="0" borderId="9">
      <alignment horizontal="right"/>
    </xf>
    <xf numFmtId="0" fontId="24" fillId="0" borderId="10"/>
    <xf numFmtId="4" fontId="22" fillId="0" borderId="8">
      <alignment horizontal="right"/>
    </xf>
    <xf numFmtId="4" fontId="25" fillId="0" borderId="9">
      <alignment horizontal="right" vertical="center" shrinkToFit="1"/>
    </xf>
    <xf numFmtId="4" fontId="26" fillId="0" borderId="9">
      <alignment horizontal="right" vertical="center"/>
    </xf>
    <xf numFmtId="0" fontId="1" fillId="0" borderId="0"/>
  </cellStyleXfs>
  <cellXfs count="101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left" vertical="top"/>
    </xf>
    <xf numFmtId="164" fontId="6" fillId="2" borderId="1" xfId="0" applyNumberFormat="1" applyFont="1" applyFill="1" applyBorder="1" applyAlignment="1">
      <alignment horizontal="center" vertical="top" shrinkToFit="1"/>
    </xf>
    <xf numFmtId="164" fontId="3" fillId="2" borderId="1" xfId="0" applyNumberFormat="1" applyFont="1" applyFill="1" applyBorder="1" applyAlignment="1">
      <alignment horizontal="center" vertical="top" shrinkToFit="1"/>
    </xf>
    <xf numFmtId="164" fontId="7" fillId="2" borderId="1" xfId="0" applyNumberFormat="1" applyFont="1" applyFill="1" applyBorder="1" applyAlignment="1">
      <alignment horizontal="center" vertical="top" shrinkToFit="1"/>
    </xf>
    <xf numFmtId="164" fontId="8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shrinkToFit="1"/>
    </xf>
    <xf numFmtId="0" fontId="6" fillId="2" borderId="1" xfId="0" applyFont="1" applyFill="1" applyBorder="1" applyAlignment="1">
      <alignment horizontal="center" vertical="top" shrinkToFit="1"/>
    </xf>
    <xf numFmtId="164" fontId="7" fillId="2" borderId="1" xfId="0" applyNumberFormat="1" applyFont="1" applyFill="1" applyBorder="1" applyAlignment="1">
      <alignment horizontal="center" vertical="top" wrapText="1" shrinkToFit="1"/>
    </xf>
    <xf numFmtId="164" fontId="9" fillId="2" borderId="1" xfId="0" applyNumberFormat="1" applyFont="1" applyFill="1" applyBorder="1" applyAlignment="1">
      <alignment horizontal="center" vertical="top" shrinkToFit="1"/>
    </xf>
    <xf numFmtId="164" fontId="10" fillId="2" borderId="1" xfId="0" applyNumberFormat="1" applyFont="1" applyFill="1" applyBorder="1" applyAlignment="1">
      <alignment horizontal="center" vertical="top" shrinkToFit="1"/>
    </xf>
    <xf numFmtId="0" fontId="11" fillId="2" borderId="1" xfId="0" applyFont="1" applyFill="1" applyBorder="1" applyAlignment="1">
      <alignment vertical="top" shrinkToFit="1"/>
    </xf>
    <xf numFmtId="164" fontId="12" fillId="2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top" shrinkToFit="1"/>
    </xf>
    <xf numFmtId="164" fontId="6" fillId="2" borderId="0" xfId="0" applyNumberFormat="1" applyFont="1" applyFill="1" applyBorder="1" applyAlignment="1">
      <alignment horizontal="center" vertical="top" shrinkToFit="1"/>
    </xf>
    <xf numFmtId="164" fontId="3" fillId="2" borderId="0" xfId="0" applyNumberFormat="1" applyFont="1" applyFill="1" applyBorder="1" applyAlignment="1">
      <alignment horizontal="center" vertical="top" shrinkToFit="1"/>
    </xf>
    <xf numFmtId="164" fontId="8" fillId="2" borderId="0" xfId="0" applyNumberFormat="1" applyFont="1" applyFill="1" applyBorder="1" applyAlignment="1">
      <alignment horizontal="center" vertical="top" shrinkToFit="1"/>
    </xf>
    <xf numFmtId="164" fontId="2" fillId="2" borderId="0" xfId="0" applyNumberFormat="1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center" vertical="top" shrinkToFit="1"/>
    </xf>
    <xf numFmtId="164" fontId="10" fillId="2" borderId="1" xfId="0" applyNumberFormat="1" applyFont="1" applyFill="1" applyBorder="1" applyAlignment="1">
      <alignment horizontal="center" vertical="top" wrapText="1" shrinkToFit="1"/>
    </xf>
    <xf numFmtId="164" fontId="2" fillId="2" borderId="1" xfId="0" applyNumberFormat="1" applyFont="1" applyFill="1" applyBorder="1" applyAlignment="1">
      <alignment horizontal="center" vertical="top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left" vertical="top" wrapText="1" shrinkToFit="1"/>
    </xf>
    <xf numFmtId="49" fontId="6" fillId="2" borderId="1" xfId="0" applyNumberFormat="1" applyFont="1" applyFill="1" applyBorder="1" applyAlignment="1">
      <alignment horizontal="center" vertical="top" shrinkToFit="1"/>
    </xf>
    <xf numFmtId="164" fontId="4" fillId="2" borderId="1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horizontal="left" vertical="top" wrapText="1" shrinkToFit="1"/>
    </xf>
    <xf numFmtId="49" fontId="6" fillId="2" borderId="1" xfId="0" applyNumberFormat="1" applyFont="1" applyFill="1" applyBorder="1" applyAlignment="1">
      <alignment horizontal="center" vertical="top" wrapText="1" shrinkToFit="1"/>
    </xf>
    <xf numFmtId="0" fontId="15" fillId="2" borderId="0" xfId="0" applyFont="1" applyFill="1" applyAlignment="1">
      <alignment vertical="top"/>
    </xf>
    <xf numFmtId="0" fontId="16" fillId="2" borderId="1" xfId="0" applyFont="1" applyFill="1" applyBorder="1" applyAlignment="1">
      <alignment horizontal="left" vertical="top" wrapText="1" shrinkToFit="1"/>
    </xf>
    <xf numFmtId="49" fontId="16" fillId="2" borderId="1" xfId="0" applyNumberFormat="1" applyFont="1" applyFill="1" applyBorder="1" applyAlignment="1">
      <alignment horizontal="center" vertical="top" wrapText="1" shrinkToFit="1"/>
    </xf>
    <xf numFmtId="164" fontId="12" fillId="0" borderId="1" xfId="0" applyNumberFormat="1" applyFont="1" applyBorder="1" applyAlignment="1">
      <alignment horizontal="center" vertical="top" shrinkToFit="1"/>
    </xf>
    <xf numFmtId="0" fontId="4" fillId="2" borderId="1" xfId="0" applyFont="1" applyFill="1" applyBorder="1" applyAlignment="1">
      <alignment horizontal="left" vertical="top" wrapText="1" shrinkToFit="1"/>
    </xf>
    <xf numFmtId="49" fontId="4" fillId="2" borderId="1" xfId="0" applyNumberFormat="1" applyFont="1" applyFill="1" applyBorder="1" applyAlignment="1">
      <alignment horizontal="center" vertical="top" wrapText="1" shrinkToFit="1"/>
    </xf>
    <xf numFmtId="164" fontId="12" fillId="2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 shrinkToFit="1"/>
    </xf>
    <xf numFmtId="0" fontId="17" fillId="2" borderId="0" xfId="0" applyFont="1" applyFill="1" applyAlignment="1">
      <alignment vertical="top"/>
    </xf>
    <xf numFmtId="0" fontId="13" fillId="2" borderId="1" xfId="0" applyFont="1" applyFill="1" applyBorder="1" applyAlignment="1">
      <alignment horizontal="left" vertical="top" wrapText="1" shrinkToFit="1"/>
    </xf>
    <xf numFmtId="49" fontId="13" fillId="2" borderId="1" xfId="0" applyNumberFormat="1" applyFont="1" applyFill="1" applyBorder="1" applyAlignment="1">
      <alignment horizontal="center" vertical="top" wrapText="1" shrinkToFit="1"/>
    </xf>
    <xf numFmtId="4" fontId="12" fillId="2" borderId="1" xfId="0" applyNumberFormat="1" applyFont="1" applyFill="1" applyBorder="1" applyAlignment="1">
      <alignment horizontal="center" vertical="top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164" fontId="12" fillId="2" borderId="1" xfId="1" applyNumberFormat="1" applyFont="1" applyFill="1" applyBorder="1" applyAlignment="1">
      <alignment horizontal="center" vertical="top"/>
    </xf>
    <xf numFmtId="164" fontId="12" fillId="0" borderId="1" xfId="1" applyNumberFormat="1" applyFont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 shrinkToFit="1"/>
    </xf>
    <xf numFmtId="164" fontId="8" fillId="2" borderId="1" xfId="1" applyNumberFormat="1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left" vertical="top" wrapText="1" shrinkToFit="1"/>
    </xf>
    <xf numFmtId="164" fontId="3" fillId="2" borderId="1" xfId="1" applyNumberFormat="1" applyFont="1" applyFill="1" applyBorder="1" applyAlignment="1">
      <alignment horizontal="center" vertical="top"/>
    </xf>
    <xf numFmtId="164" fontId="20" fillId="2" borderId="1" xfId="0" applyNumberFormat="1" applyFont="1" applyFill="1" applyBorder="1" applyAlignment="1">
      <alignment horizontal="center" vertical="top" shrinkToFit="1"/>
    </xf>
    <xf numFmtId="49" fontId="6" fillId="2" borderId="1" xfId="0" applyNumberFormat="1" applyFont="1" applyFill="1" applyBorder="1" applyAlignment="1">
      <alignment horizontal="left" vertical="top" wrapText="1" shrinkToFit="1"/>
    </xf>
    <xf numFmtId="164" fontId="2" fillId="2" borderId="0" xfId="0" applyNumberFormat="1" applyFont="1" applyFill="1" applyAlignment="1">
      <alignment vertical="top"/>
    </xf>
    <xf numFmtId="164" fontId="2" fillId="2" borderId="1" xfId="1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shrinkToFit="1"/>
    </xf>
    <xf numFmtId="164" fontId="3" fillId="2" borderId="0" xfId="0" applyNumberFormat="1" applyFont="1" applyFill="1" applyAlignment="1">
      <alignment horizontal="right" vertical="top" shrinkToFit="1"/>
    </xf>
    <xf numFmtId="2" fontId="2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 shrinkToFit="1"/>
    </xf>
    <xf numFmtId="4" fontId="3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165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0" fontId="21" fillId="2" borderId="0" xfId="0" applyFont="1" applyFill="1" applyAlignment="1">
      <alignment horizontal="center" vertical="top" shrinkToFit="1"/>
    </xf>
    <xf numFmtId="0" fontId="13" fillId="2" borderId="0" xfId="0" applyFont="1" applyFill="1" applyBorder="1" applyAlignment="1">
      <alignment horizontal="center" vertical="top" shrinkToFit="1"/>
    </xf>
    <xf numFmtId="0" fontId="6" fillId="2" borderId="7" xfId="0" applyNumberFormat="1" applyFont="1" applyFill="1" applyBorder="1" applyAlignment="1">
      <alignment horizontal="center" vertical="top" wrapText="1" shrinkToFit="1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2" fillId="2" borderId="7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164" fontId="2" fillId="2" borderId="7" xfId="0" applyNumberFormat="1" applyFont="1" applyFill="1" applyBorder="1" applyAlignment="1">
      <alignment horizontal="center" vertical="top" wrapText="1" shrinkToFit="1"/>
    </xf>
    <xf numFmtId="164" fontId="2" fillId="2" borderId="5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5" xfId="0" applyNumberFormat="1" applyFont="1" applyFill="1" applyBorder="1" applyAlignment="1">
      <alignment horizontal="center" vertical="top" wrapText="1" shrinkToFit="1"/>
    </xf>
    <xf numFmtId="0" fontId="6" fillId="2" borderId="4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2" xfId="0" applyFont="1" applyFill="1" applyBorder="1" applyAlignment="1">
      <alignment horizontal="center" vertical="top" shrinkToFit="1"/>
    </xf>
  </cellXfs>
  <cellStyles count="12">
    <cellStyle name="_Книга1" xfId="2"/>
    <cellStyle name="xl105" xfId="3"/>
    <cellStyle name="xl32" xfId="4"/>
    <cellStyle name="xl45" xfId="5"/>
    <cellStyle name="xl46" xfId="6"/>
    <cellStyle name="xl68" xfId="7"/>
    <cellStyle name="xl91" xfId="8"/>
    <cellStyle name="xl92" xfId="9"/>
    <cellStyle name="xl99" xfId="10"/>
    <cellStyle name="Обычный" xfId="0" builtinId="0"/>
    <cellStyle name="Обычный 4" xfId="11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="90" zoomScaleNormal="90" workbookViewId="0">
      <selection sqref="A1:J67"/>
    </sheetView>
  </sheetViews>
  <sheetFormatPr defaultRowHeight="12.75" x14ac:dyDescent="0.15"/>
  <cols>
    <col min="1" max="1" width="12.6640625" style="2" customWidth="1"/>
    <col min="2" max="2" width="141.83203125" style="1" customWidth="1"/>
    <col min="3" max="3" width="22.1640625" style="2" customWidth="1"/>
    <col min="4" max="4" width="20.83203125" style="2" customWidth="1"/>
    <col min="5" max="5" width="16.6640625" style="2" customWidth="1"/>
    <col min="6" max="6" width="19.33203125" style="3" customWidth="1"/>
    <col min="7" max="7" width="19.83203125" style="3" customWidth="1"/>
    <col min="8" max="8" width="16.6640625" style="3" customWidth="1"/>
    <col min="9" max="9" width="19.1640625" style="2" customWidth="1"/>
    <col min="10" max="10" width="13.33203125" style="1" customWidth="1"/>
    <col min="11" max="12" width="15.83203125" style="1" bestFit="1" customWidth="1"/>
    <col min="13" max="16384" width="9.33203125" style="1"/>
  </cols>
  <sheetData>
    <row r="1" spans="1:12" ht="15" customHeight="1" x14ac:dyDescent="0.15">
      <c r="C1" s="73"/>
      <c r="D1" s="73"/>
      <c r="E1" s="73"/>
      <c r="F1" s="72"/>
      <c r="G1" s="71"/>
      <c r="H1" s="74" t="s">
        <v>94</v>
      </c>
      <c r="I1" s="74"/>
      <c r="J1" s="74"/>
    </row>
    <row r="2" spans="1:12" ht="15.75" x14ac:dyDescent="0.15">
      <c r="A2" s="75" t="s">
        <v>93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x14ac:dyDescent="0.15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</row>
    <row r="4" spans="1:12" x14ac:dyDescent="0.15">
      <c r="A4" s="70"/>
      <c r="C4" s="4"/>
      <c r="D4" s="69"/>
      <c r="E4" s="1"/>
      <c r="F4" s="5"/>
      <c r="G4" s="5"/>
      <c r="H4" s="68"/>
      <c r="I4" s="67"/>
      <c r="J4" s="66" t="s">
        <v>91</v>
      </c>
    </row>
    <row r="5" spans="1:12" s="2" customFormat="1" ht="12.75" customHeight="1" x14ac:dyDescent="0.15">
      <c r="A5" s="77" t="s">
        <v>90</v>
      </c>
      <c r="B5" s="77" t="s">
        <v>89</v>
      </c>
      <c r="C5" s="80" t="s">
        <v>88</v>
      </c>
      <c r="D5" s="81"/>
      <c r="E5" s="82"/>
      <c r="F5" s="83" t="s">
        <v>87</v>
      </c>
      <c r="G5" s="84"/>
      <c r="H5" s="85"/>
      <c r="I5" s="86" t="s">
        <v>86</v>
      </c>
      <c r="J5" s="89" t="s">
        <v>85</v>
      </c>
    </row>
    <row r="6" spans="1:12" s="2" customFormat="1" ht="12.75" customHeight="1" x14ac:dyDescent="0.15">
      <c r="A6" s="78"/>
      <c r="B6" s="78"/>
      <c r="C6" s="86" t="s">
        <v>84</v>
      </c>
      <c r="D6" s="86" t="s">
        <v>83</v>
      </c>
      <c r="E6" s="92" t="s">
        <v>82</v>
      </c>
      <c r="F6" s="94" t="s">
        <v>84</v>
      </c>
      <c r="G6" s="94" t="s">
        <v>83</v>
      </c>
      <c r="H6" s="96" t="s">
        <v>82</v>
      </c>
      <c r="I6" s="87"/>
      <c r="J6" s="90"/>
    </row>
    <row r="7" spans="1:12" s="2" customFormat="1" ht="13.5" customHeight="1" x14ac:dyDescent="0.15">
      <c r="A7" s="79"/>
      <c r="B7" s="79"/>
      <c r="C7" s="88"/>
      <c r="D7" s="88"/>
      <c r="E7" s="93"/>
      <c r="F7" s="95"/>
      <c r="G7" s="95"/>
      <c r="H7" s="97"/>
      <c r="I7" s="88"/>
      <c r="J7" s="91"/>
    </row>
    <row r="8" spans="1:12" s="2" customFormat="1" ht="13.5" customHeight="1" x14ac:dyDescent="0.15">
      <c r="A8" s="65">
        <v>1</v>
      </c>
      <c r="B8" s="65">
        <v>2</v>
      </c>
      <c r="C8" s="63">
        <v>3</v>
      </c>
      <c r="D8" s="63">
        <v>4</v>
      </c>
      <c r="E8" s="63" t="s">
        <v>81</v>
      </c>
      <c r="F8" s="64">
        <v>6</v>
      </c>
      <c r="G8" s="64">
        <v>7</v>
      </c>
      <c r="H8" s="64" t="s">
        <v>80</v>
      </c>
      <c r="I8" s="63" t="s">
        <v>79</v>
      </c>
      <c r="J8" s="63" t="s">
        <v>78</v>
      </c>
    </row>
    <row r="9" spans="1:12" x14ac:dyDescent="0.15">
      <c r="A9" s="55"/>
      <c r="B9" s="33" t="s">
        <v>77</v>
      </c>
      <c r="C9" s="52">
        <f>C10+C17</f>
        <v>157197019.29999998</v>
      </c>
      <c r="D9" s="52">
        <f>D10+D17</f>
        <v>158415214.09999999</v>
      </c>
      <c r="E9" s="32">
        <f t="shared" ref="E9:E18" si="0">D9/C9*100</f>
        <v>100.77494777281697</v>
      </c>
      <c r="F9" s="52">
        <f>F10+F17</f>
        <v>160169336.90000001</v>
      </c>
      <c r="G9" s="52">
        <f>G10+G17</f>
        <v>168087790.19999999</v>
      </c>
      <c r="H9" s="19">
        <f t="shared" ref="H9:H18" si="1">G9/F9*100</f>
        <v>104.94380101288911</v>
      </c>
      <c r="I9" s="32">
        <f t="shared" ref="I9:I20" si="2">G9-D9</f>
        <v>9672576.099999994</v>
      </c>
      <c r="J9" s="27">
        <f t="shared" ref="J9:J20" si="3">G9/D9*100</f>
        <v>106.10583784831056</v>
      </c>
      <c r="K9" s="61"/>
      <c r="L9" s="61"/>
    </row>
    <row r="10" spans="1:12" x14ac:dyDescent="0.15">
      <c r="A10" s="55"/>
      <c r="B10" s="51" t="s">
        <v>76</v>
      </c>
      <c r="C10" s="50">
        <v>135748650.69999999</v>
      </c>
      <c r="D10" s="50">
        <v>135504035.40000001</v>
      </c>
      <c r="E10" s="59">
        <f t="shared" si="0"/>
        <v>99.819802776131766</v>
      </c>
      <c r="F10" s="58">
        <v>135498031.90000001</v>
      </c>
      <c r="G10" s="58">
        <v>142040090.19999999</v>
      </c>
      <c r="H10" s="62">
        <f t="shared" si="1"/>
        <v>104.82815743392358</v>
      </c>
      <c r="I10" s="28">
        <f t="shared" si="2"/>
        <v>6536054.7999999821</v>
      </c>
      <c r="J10" s="48">
        <f t="shared" si="3"/>
        <v>104.82351302727326</v>
      </c>
      <c r="K10" s="61"/>
      <c r="L10" s="61"/>
    </row>
    <row r="11" spans="1:12" x14ac:dyDescent="0.15">
      <c r="A11" s="55"/>
      <c r="B11" s="51" t="s">
        <v>75</v>
      </c>
      <c r="C11" s="50">
        <v>131689089.7</v>
      </c>
      <c r="D11" s="50">
        <v>131062926.40000001</v>
      </c>
      <c r="E11" s="59">
        <f t="shared" si="0"/>
        <v>99.524513912711782</v>
      </c>
      <c r="F11" s="58">
        <v>132435952.90000001</v>
      </c>
      <c r="G11" s="58">
        <v>139732458</v>
      </c>
      <c r="H11" s="10">
        <f t="shared" si="1"/>
        <v>105.50945943320198</v>
      </c>
      <c r="I11" s="28">
        <f t="shared" si="2"/>
        <v>8669531.599999994</v>
      </c>
      <c r="J11" s="48">
        <f t="shared" si="3"/>
        <v>106.61478561339372</v>
      </c>
    </row>
    <row r="12" spans="1:12" x14ac:dyDescent="0.15">
      <c r="A12" s="55"/>
      <c r="B12" s="51" t="s">
        <v>74</v>
      </c>
      <c r="C12" s="50">
        <v>62527931.299999997</v>
      </c>
      <c r="D12" s="50">
        <v>65287596.600000001</v>
      </c>
      <c r="E12" s="59">
        <f t="shared" si="0"/>
        <v>104.4134920868556</v>
      </c>
      <c r="F12" s="58">
        <v>62891885.700000003</v>
      </c>
      <c r="G12" s="58">
        <v>69018272</v>
      </c>
      <c r="H12" s="10">
        <f t="shared" si="1"/>
        <v>109.74113946785347</v>
      </c>
      <c r="I12" s="28">
        <f t="shared" si="2"/>
        <v>3730675.3999999985</v>
      </c>
      <c r="J12" s="48">
        <f t="shared" si="3"/>
        <v>105.71421769874125</v>
      </c>
    </row>
    <row r="13" spans="1:12" x14ac:dyDescent="0.15">
      <c r="A13" s="55"/>
      <c r="B13" s="60" t="s">
        <v>73</v>
      </c>
      <c r="C13" s="50">
        <v>31510458</v>
      </c>
      <c r="D13" s="50">
        <v>31528098.199999999</v>
      </c>
      <c r="E13" s="59">
        <f t="shared" si="0"/>
        <v>100.0559820488804</v>
      </c>
      <c r="F13" s="58">
        <v>33295110.100000001</v>
      </c>
      <c r="G13" s="58">
        <v>33750209.200000003</v>
      </c>
      <c r="H13" s="10">
        <f t="shared" si="1"/>
        <v>101.36686467962754</v>
      </c>
      <c r="I13" s="28">
        <f t="shared" si="2"/>
        <v>2222111.0000000037</v>
      </c>
      <c r="J13" s="48">
        <f t="shared" si="3"/>
        <v>107.04803374407152</v>
      </c>
    </row>
    <row r="14" spans="1:12" x14ac:dyDescent="0.15">
      <c r="A14" s="55"/>
      <c r="B14" s="60" t="s">
        <v>72</v>
      </c>
      <c r="C14" s="50">
        <v>25975403.699999999</v>
      </c>
      <c r="D14" s="50">
        <v>22855661.5</v>
      </c>
      <c r="E14" s="59">
        <f t="shared" si="0"/>
        <v>87.989629589471988</v>
      </c>
      <c r="F14" s="58">
        <v>24930348</v>
      </c>
      <c r="G14" s="58">
        <v>25080194.5</v>
      </c>
      <c r="H14" s="10">
        <f t="shared" si="1"/>
        <v>100.60106060292459</v>
      </c>
      <c r="I14" s="28">
        <f t="shared" si="2"/>
        <v>2224533</v>
      </c>
      <c r="J14" s="48">
        <f t="shared" si="3"/>
        <v>109.73296266222702</v>
      </c>
      <c r="L14" s="61"/>
    </row>
    <row r="15" spans="1:12" x14ac:dyDescent="0.15">
      <c r="A15" s="55"/>
      <c r="B15" s="60" t="s">
        <v>71</v>
      </c>
      <c r="C15" s="50">
        <v>10778671</v>
      </c>
      <c r="D15" s="50">
        <v>10570658.6</v>
      </c>
      <c r="E15" s="59">
        <f t="shared" si="0"/>
        <v>98.07014798021018</v>
      </c>
      <c r="F15" s="58">
        <v>10439630</v>
      </c>
      <c r="G15" s="58">
        <v>10878142.199999999</v>
      </c>
      <c r="H15" s="10">
        <f t="shared" si="1"/>
        <v>104.20045729590032</v>
      </c>
      <c r="I15" s="28">
        <f t="shared" si="2"/>
        <v>307483.59999999963</v>
      </c>
      <c r="J15" s="48">
        <f t="shared" si="3"/>
        <v>102.9088405144406</v>
      </c>
    </row>
    <row r="16" spans="1:12" x14ac:dyDescent="0.15">
      <c r="A16" s="55"/>
      <c r="B16" s="60" t="s">
        <v>70</v>
      </c>
      <c r="C16" s="50">
        <v>4059561</v>
      </c>
      <c r="D16" s="50">
        <v>4441109</v>
      </c>
      <c r="E16" s="59">
        <f t="shared" si="0"/>
        <v>109.39875025895658</v>
      </c>
      <c r="F16" s="58">
        <v>3062079</v>
      </c>
      <c r="G16" s="58">
        <v>2307632.2999999998</v>
      </c>
      <c r="H16" s="10">
        <f t="shared" si="1"/>
        <v>75.361618691091891</v>
      </c>
      <c r="I16" s="28">
        <f t="shared" si="2"/>
        <v>-2133476.7000000002</v>
      </c>
      <c r="J16" s="48">
        <f t="shared" si="3"/>
        <v>51.960721972822554</v>
      </c>
    </row>
    <row r="17" spans="1:10" x14ac:dyDescent="0.15">
      <c r="A17" s="55"/>
      <c r="B17" s="51" t="s">
        <v>69</v>
      </c>
      <c r="C17" s="50">
        <v>21448368.600000001</v>
      </c>
      <c r="D17" s="50">
        <v>22911178.699999999</v>
      </c>
      <c r="E17" s="59">
        <f t="shared" si="0"/>
        <v>106.82014621848674</v>
      </c>
      <c r="F17" s="58">
        <v>24671305</v>
      </c>
      <c r="G17" s="58">
        <v>26047700</v>
      </c>
      <c r="H17" s="10">
        <f t="shared" si="1"/>
        <v>105.57893066459192</v>
      </c>
      <c r="I17" s="28">
        <f t="shared" si="2"/>
        <v>3136521.3000000007</v>
      </c>
      <c r="J17" s="48">
        <f t="shared" si="3"/>
        <v>113.68991679157914</v>
      </c>
    </row>
    <row r="18" spans="1:10" x14ac:dyDescent="0.15">
      <c r="A18" s="55"/>
      <c r="B18" s="51" t="s">
        <v>68</v>
      </c>
      <c r="C18" s="50">
        <v>18793565.699999999</v>
      </c>
      <c r="D18" s="50">
        <v>19855709.5</v>
      </c>
      <c r="E18" s="59">
        <f t="shared" si="0"/>
        <v>105.65163533602356</v>
      </c>
      <c r="F18" s="58">
        <v>21082661.899999999</v>
      </c>
      <c r="G18" s="58">
        <v>22603498.300000001</v>
      </c>
      <c r="H18" s="10">
        <f t="shared" si="1"/>
        <v>107.21368301220066</v>
      </c>
      <c r="I18" s="28">
        <f t="shared" si="2"/>
        <v>2747788.8000000007</v>
      </c>
      <c r="J18" s="48">
        <f t="shared" si="3"/>
        <v>113.83878425497713</v>
      </c>
    </row>
    <row r="19" spans="1:10" x14ac:dyDescent="0.15">
      <c r="A19" s="55"/>
      <c r="B19" s="51" t="s">
        <v>67</v>
      </c>
      <c r="C19" s="50">
        <v>1564076.8</v>
      </c>
      <c r="D19" s="50">
        <v>1606820.8</v>
      </c>
      <c r="E19" s="59"/>
      <c r="F19" s="58">
        <v>400000</v>
      </c>
      <c r="G19" s="58">
        <v>767125.5</v>
      </c>
      <c r="H19" s="10"/>
      <c r="I19" s="28">
        <f t="shared" si="2"/>
        <v>-839695.3</v>
      </c>
      <c r="J19" s="48">
        <f t="shared" si="3"/>
        <v>47.741820369763694</v>
      </c>
    </row>
    <row r="20" spans="1:10" x14ac:dyDescent="0.15">
      <c r="A20" s="55"/>
      <c r="B20" s="57" t="s">
        <v>66</v>
      </c>
      <c r="C20" s="50">
        <v>0</v>
      </c>
      <c r="D20" s="50">
        <v>-39044.300000000003</v>
      </c>
      <c r="E20" s="59"/>
      <c r="F20" s="58">
        <v>0</v>
      </c>
      <c r="G20" s="58">
        <v>-66264.399999999994</v>
      </c>
      <c r="H20" s="10"/>
      <c r="I20" s="28">
        <f t="shared" si="2"/>
        <v>-27220.099999999991</v>
      </c>
      <c r="J20" s="48">
        <f t="shared" si="3"/>
        <v>169.71593804985616</v>
      </c>
    </row>
    <row r="21" spans="1:10" x14ac:dyDescent="0.15">
      <c r="A21" s="55"/>
      <c r="B21" s="57"/>
      <c r="C21" s="50"/>
      <c r="D21" s="50"/>
      <c r="E21" s="11"/>
      <c r="F21" s="56"/>
      <c r="G21" s="56"/>
      <c r="H21" s="10"/>
      <c r="I21" s="28"/>
      <c r="J21" s="48"/>
    </row>
    <row r="22" spans="1:10" x14ac:dyDescent="0.15">
      <c r="A22" s="55"/>
      <c r="B22" s="33" t="s">
        <v>65</v>
      </c>
      <c r="C22" s="54">
        <f>C23+C28+C29+C32+C37+C38+C39+C40+C41+C42+C43+C44+C46+C47</f>
        <v>176201435.20000002</v>
      </c>
      <c r="D22" s="54">
        <f>D23+D28+D29+D32+D37+D38+D39+D40+D41+D42+D43+D44+D46+D47</f>
        <v>170268115.67000005</v>
      </c>
      <c r="E22" s="32">
        <f t="shared" ref="E22:E47" si="4">D22/C22*100</f>
        <v>96.632649715216417</v>
      </c>
      <c r="F22" s="54">
        <f>F23+F28+F29+F32+F37+F38+F39+F40+F41+F42+F43+F44+F46+F47</f>
        <v>181883493.99999997</v>
      </c>
      <c r="G22" s="54">
        <f>G23+G28+G29+G32+G37+G38+G39+G40+G41+G42+G43+G44+G46+G47</f>
        <v>174404543.90000004</v>
      </c>
      <c r="H22" s="19">
        <f t="shared" ref="H22:H42" si="5">G22/F22*100</f>
        <v>95.888054525717465</v>
      </c>
      <c r="I22" s="32">
        <f t="shared" ref="I22:I42" si="6">G22-D22</f>
        <v>4136428.2299999893</v>
      </c>
      <c r="J22" s="27">
        <f t="shared" ref="J22:J42" si="7">G22/D22*100</f>
        <v>102.42936160638372</v>
      </c>
    </row>
    <row r="23" spans="1:10" x14ac:dyDescent="0.15">
      <c r="A23" s="43" t="s">
        <v>64</v>
      </c>
      <c r="B23" s="33" t="s">
        <v>63</v>
      </c>
      <c r="C23" s="42">
        <v>8948207.3000000007</v>
      </c>
      <c r="D23" s="42">
        <v>8213022.7999999998</v>
      </c>
      <c r="E23" s="32">
        <f t="shared" si="4"/>
        <v>91.784002366596923</v>
      </c>
      <c r="F23" s="41">
        <v>9378697.4000000004</v>
      </c>
      <c r="G23" s="41">
        <v>8712741.3000000007</v>
      </c>
      <c r="H23" s="19">
        <f t="shared" si="5"/>
        <v>92.899268719342629</v>
      </c>
      <c r="I23" s="32">
        <f t="shared" si="6"/>
        <v>499718.50000000093</v>
      </c>
      <c r="J23" s="27">
        <f t="shared" si="7"/>
        <v>106.08446502790667</v>
      </c>
    </row>
    <row r="24" spans="1:10" ht="15" customHeight="1" x14ac:dyDescent="0.15">
      <c r="A24" s="34" t="s">
        <v>62</v>
      </c>
      <c r="B24" s="51" t="s">
        <v>61</v>
      </c>
      <c r="C24" s="50">
        <v>3746680.7</v>
      </c>
      <c r="D24" s="50">
        <v>3556237.2</v>
      </c>
      <c r="E24" s="28">
        <f t="shared" si="4"/>
        <v>94.9170074727745</v>
      </c>
      <c r="F24" s="49">
        <v>4076688.1</v>
      </c>
      <c r="G24" s="49">
        <v>4018513.7</v>
      </c>
      <c r="H24" s="10">
        <f t="shared" si="5"/>
        <v>98.572998508274395</v>
      </c>
      <c r="I24" s="28">
        <f t="shared" si="6"/>
        <v>462276.5</v>
      </c>
      <c r="J24" s="48">
        <f t="shared" si="7"/>
        <v>112.99903448510126</v>
      </c>
    </row>
    <row r="25" spans="1:10" x14ac:dyDescent="0.15">
      <c r="A25" s="34" t="s">
        <v>60</v>
      </c>
      <c r="B25" s="51" t="s">
        <v>59</v>
      </c>
      <c r="C25" s="50">
        <v>407397.8</v>
      </c>
      <c r="D25" s="50">
        <v>401039.2</v>
      </c>
      <c r="E25" s="28">
        <f t="shared" si="4"/>
        <v>98.439215921146356</v>
      </c>
      <c r="F25" s="49">
        <v>443264.5</v>
      </c>
      <c r="G25" s="49">
        <v>441616.6</v>
      </c>
      <c r="H25" s="10">
        <f t="shared" si="5"/>
        <v>99.628235511754255</v>
      </c>
      <c r="I25" s="28">
        <f t="shared" si="6"/>
        <v>40577.399999999965</v>
      </c>
      <c r="J25" s="48">
        <f t="shared" si="7"/>
        <v>110.11806327162033</v>
      </c>
    </row>
    <row r="26" spans="1:10" ht="15.75" customHeight="1" x14ac:dyDescent="0.15">
      <c r="A26" s="34" t="s">
        <v>58</v>
      </c>
      <c r="B26" s="51" t="s">
        <v>57</v>
      </c>
      <c r="C26" s="50">
        <v>87638.1</v>
      </c>
      <c r="D26" s="50">
        <v>85567.9</v>
      </c>
      <c r="E26" s="28">
        <f t="shared" si="4"/>
        <v>97.637785392426338</v>
      </c>
      <c r="F26" s="49">
        <v>89995.3</v>
      </c>
      <c r="G26" s="49">
        <v>88448.7</v>
      </c>
      <c r="H26" s="10">
        <f t="shared" si="5"/>
        <v>98.281465809881169</v>
      </c>
      <c r="I26" s="28">
        <f t="shared" si="6"/>
        <v>2880.8000000000029</v>
      </c>
      <c r="J26" s="48">
        <f t="shared" si="7"/>
        <v>103.36668306689776</v>
      </c>
    </row>
    <row r="27" spans="1:10" ht="15.75" customHeight="1" x14ac:dyDescent="0.15">
      <c r="A27" s="34" t="s">
        <v>56</v>
      </c>
      <c r="B27" s="51" t="s">
        <v>55</v>
      </c>
      <c r="C27" s="50">
        <v>370023</v>
      </c>
      <c r="D27" s="50">
        <v>361826.4</v>
      </c>
      <c r="E27" s="28">
        <f t="shared" si="4"/>
        <v>97.784840401812872</v>
      </c>
      <c r="F27" s="49">
        <v>246564.7</v>
      </c>
      <c r="G27" s="49">
        <v>213375.6</v>
      </c>
      <c r="H27" s="10">
        <f t="shared" si="5"/>
        <v>86.539395136448974</v>
      </c>
      <c r="I27" s="28">
        <f t="shared" si="6"/>
        <v>-148450.80000000002</v>
      </c>
      <c r="J27" s="48">
        <f t="shared" si="7"/>
        <v>58.971816318543922</v>
      </c>
    </row>
    <row r="28" spans="1:10" ht="13.5" customHeight="1" x14ac:dyDescent="0.15">
      <c r="A28" s="43" t="s">
        <v>54</v>
      </c>
      <c r="B28" s="33" t="s">
        <v>53</v>
      </c>
      <c r="C28" s="53">
        <v>79328.5</v>
      </c>
      <c r="D28" s="53">
        <v>79328.399999999994</v>
      </c>
      <c r="E28" s="32">
        <f t="shared" si="4"/>
        <v>99.999873941899821</v>
      </c>
      <c r="F28" s="52">
        <v>78850.5</v>
      </c>
      <c r="G28" s="52">
        <v>78850.5</v>
      </c>
      <c r="H28" s="19">
        <f t="shared" si="5"/>
        <v>100</v>
      </c>
      <c r="I28" s="32">
        <f t="shared" si="6"/>
        <v>-477.89999999999418</v>
      </c>
      <c r="J28" s="27">
        <f t="shared" si="7"/>
        <v>99.397567579832696</v>
      </c>
    </row>
    <row r="29" spans="1:10" ht="18" customHeight="1" x14ac:dyDescent="0.15">
      <c r="A29" s="43" t="s">
        <v>52</v>
      </c>
      <c r="B29" s="33" t="s">
        <v>51</v>
      </c>
      <c r="C29" s="42">
        <v>2841814.9</v>
      </c>
      <c r="D29" s="42">
        <v>2779438.4</v>
      </c>
      <c r="E29" s="32">
        <f t="shared" si="4"/>
        <v>97.805047049334561</v>
      </c>
      <c r="F29" s="41">
        <v>2603768.7000000002</v>
      </c>
      <c r="G29" s="41">
        <v>2541664</v>
      </c>
      <c r="H29" s="19">
        <f t="shared" si="5"/>
        <v>97.614815017939179</v>
      </c>
      <c r="I29" s="32">
        <f t="shared" si="6"/>
        <v>-237774.39999999991</v>
      </c>
      <c r="J29" s="27">
        <f t="shared" si="7"/>
        <v>91.445235843327197</v>
      </c>
    </row>
    <row r="30" spans="1:10" ht="17.25" customHeight="1" x14ac:dyDescent="0.15">
      <c r="A30" s="34" t="s">
        <v>50</v>
      </c>
      <c r="B30" s="51" t="s">
        <v>49</v>
      </c>
      <c r="C30" s="50">
        <v>730360.6</v>
      </c>
      <c r="D30" s="50">
        <v>694645.2</v>
      </c>
      <c r="E30" s="28">
        <f t="shared" si="4"/>
        <v>95.10989502993452</v>
      </c>
      <c r="F30" s="49">
        <v>569754.80000000005</v>
      </c>
      <c r="G30" s="49">
        <v>520183.6</v>
      </c>
      <c r="H30" s="10">
        <f t="shared" si="5"/>
        <v>91.299555528097343</v>
      </c>
      <c r="I30" s="28">
        <f t="shared" si="6"/>
        <v>-174461.59999999998</v>
      </c>
      <c r="J30" s="48">
        <f t="shared" si="7"/>
        <v>74.88479010579789</v>
      </c>
    </row>
    <row r="31" spans="1:10" x14ac:dyDescent="0.15">
      <c r="A31" s="34" t="s">
        <v>48</v>
      </c>
      <c r="B31" s="51" t="s">
        <v>47</v>
      </c>
      <c r="C31" s="50">
        <v>1599379.1</v>
      </c>
      <c r="D31" s="50">
        <v>1574510.5</v>
      </c>
      <c r="E31" s="28">
        <f t="shared" si="4"/>
        <v>98.445109105152113</v>
      </c>
      <c r="F31" s="49">
        <v>1578952</v>
      </c>
      <c r="G31" s="49">
        <v>1576258.7</v>
      </c>
      <c r="H31" s="10">
        <f t="shared" si="5"/>
        <v>99.829424833687156</v>
      </c>
      <c r="I31" s="28">
        <f t="shared" si="6"/>
        <v>1748.1999999999534</v>
      </c>
      <c r="J31" s="48">
        <f t="shared" si="7"/>
        <v>100.11103133323023</v>
      </c>
    </row>
    <row r="32" spans="1:10" x14ac:dyDescent="0.15">
      <c r="A32" s="43" t="s">
        <v>46</v>
      </c>
      <c r="B32" s="33" t="s">
        <v>45</v>
      </c>
      <c r="C32" s="42">
        <v>28779648.899999999</v>
      </c>
      <c r="D32" s="42">
        <v>27281026.300000001</v>
      </c>
      <c r="E32" s="32">
        <f t="shared" si="4"/>
        <v>94.792769692197325</v>
      </c>
      <c r="F32" s="41">
        <v>32733064.399999999</v>
      </c>
      <c r="G32" s="41">
        <v>30138410.899999999</v>
      </c>
      <c r="H32" s="19">
        <f t="shared" si="5"/>
        <v>92.07329485472799</v>
      </c>
      <c r="I32" s="32">
        <f t="shared" si="6"/>
        <v>2857384.5999999978</v>
      </c>
      <c r="J32" s="27">
        <f t="shared" si="7"/>
        <v>110.47388968647414</v>
      </c>
    </row>
    <row r="33" spans="1:10" x14ac:dyDescent="0.15">
      <c r="A33" s="34" t="s">
        <v>44</v>
      </c>
      <c r="B33" s="51" t="s">
        <v>43</v>
      </c>
      <c r="C33" s="50">
        <v>5722848.9000000004</v>
      </c>
      <c r="D33" s="50">
        <v>5589247.4000000004</v>
      </c>
      <c r="E33" s="28">
        <f t="shared" si="4"/>
        <v>97.665472174182327</v>
      </c>
      <c r="F33" s="49">
        <v>5561004.7999999998</v>
      </c>
      <c r="G33" s="49">
        <v>5520851.7000000002</v>
      </c>
      <c r="H33" s="10">
        <f t="shared" si="5"/>
        <v>99.277952430467252</v>
      </c>
      <c r="I33" s="28">
        <f t="shared" si="6"/>
        <v>-68395.700000000186</v>
      </c>
      <c r="J33" s="48">
        <f t="shared" si="7"/>
        <v>98.776298576441619</v>
      </c>
    </row>
    <row r="34" spans="1:10" x14ac:dyDescent="0.15">
      <c r="A34" s="34" t="s">
        <v>42</v>
      </c>
      <c r="B34" s="51" t="s">
        <v>41</v>
      </c>
      <c r="C34" s="50">
        <v>1735263.3</v>
      </c>
      <c r="D34" s="50">
        <v>1728935</v>
      </c>
      <c r="E34" s="28">
        <f t="shared" si="4"/>
        <v>99.635311828470066</v>
      </c>
      <c r="F34" s="49">
        <v>1725612.9</v>
      </c>
      <c r="G34" s="49">
        <v>1723885.7</v>
      </c>
      <c r="H34" s="10">
        <f t="shared" si="5"/>
        <v>99.899908026881349</v>
      </c>
      <c r="I34" s="28">
        <f t="shared" si="6"/>
        <v>-5049.3000000000466</v>
      </c>
      <c r="J34" s="48">
        <f t="shared" si="7"/>
        <v>99.707953161917601</v>
      </c>
    </row>
    <row r="35" spans="1:10" x14ac:dyDescent="0.15">
      <c r="A35" s="34" t="s">
        <v>40</v>
      </c>
      <c r="B35" s="51" t="s">
        <v>39</v>
      </c>
      <c r="C35" s="50">
        <v>15776868.699999999</v>
      </c>
      <c r="D35" s="50">
        <v>14750142</v>
      </c>
      <c r="E35" s="28">
        <f t="shared" si="4"/>
        <v>93.492202289799124</v>
      </c>
      <c r="F35" s="49">
        <v>19178631.300000001</v>
      </c>
      <c r="G35" s="49">
        <v>16909772.300000001</v>
      </c>
      <c r="H35" s="10">
        <f t="shared" si="5"/>
        <v>88.169859649994947</v>
      </c>
      <c r="I35" s="28">
        <f t="shared" si="6"/>
        <v>2159630.3000000007</v>
      </c>
      <c r="J35" s="48">
        <f t="shared" si="7"/>
        <v>114.64142040124088</v>
      </c>
    </row>
    <row r="36" spans="1:10" x14ac:dyDescent="0.15">
      <c r="A36" s="34" t="s">
        <v>38</v>
      </c>
      <c r="B36" s="51" t="s">
        <v>37</v>
      </c>
      <c r="C36" s="50">
        <v>1324256.76</v>
      </c>
      <c r="D36" s="50">
        <v>1130616.1499999999</v>
      </c>
      <c r="E36" s="28">
        <f t="shared" si="4"/>
        <v>85.377412005810697</v>
      </c>
      <c r="F36" s="49">
        <v>1563660.6</v>
      </c>
      <c r="G36" s="49">
        <v>1451644.6</v>
      </c>
      <c r="H36" s="10">
        <f t="shared" si="5"/>
        <v>92.836297083906828</v>
      </c>
      <c r="I36" s="28">
        <f t="shared" si="6"/>
        <v>321028.45000000019</v>
      </c>
      <c r="J36" s="48">
        <f t="shared" si="7"/>
        <v>128.3941150141894</v>
      </c>
    </row>
    <row r="37" spans="1:10" x14ac:dyDescent="0.15">
      <c r="A37" s="43" t="s">
        <v>36</v>
      </c>
      <c r="B37" s="33" t="s">
        <v>35</v>
      </c>
      <c r="C37" s="42">
        <v>18636529.300000001</v>
      </c>
      <c r="D37" s="42">
        <v>17936631.699999999</v>
      </c>
      <c r="E37" s="32">
        <f t="shared" si="4"/>
        <v>96.244485286216886</v>
      </c>
      <c r="F37" s="41">
        <v>17761105.199999999</v>
      </c>
      <c r="G37" s="41">
        <v>17244626.600000001</v>
      </c>
      <c r="H37" s="19">
        <f t="shared" si="5"/>
        <v>97.092080733804792</v>
      </c>
      <c r="I37" s="32">
        <f t="shared" si="6"/>
        <v>-692005.09999999776</v>
      </c>
      <c r="J37" s="27">
        <f t="shared" si="7"/>
        <v>96.141945089946859</v>
      </c>
    </row>
    <row r="38" spans="1:10" x14ac:dyDescent="0.15">
      <c r="A38" s="43" t="s">
        <v>34</v>
      </c>
      <c r="B38" s="33" t="s">
        <v>33</v>
      </c>
      <c r="C38" s="41">
        <v>696402.7</v>
      </c>
      <c r="D38" s="42">
        <v>669996.9</v>
      </c>
      <c r="E38" s="32">
        <f t="shared" si="4"/>
        <v>96.208257090330079</v>
      </c>
      <c r="F38" s="41">
        <v>567662.30000000005</v>
      </c>
      <c r="G38" s="41">
        <v>472681.6</v>
      </c>
      <c r="H38" s="19">
        <f t="shared" si="5"/>
        <v>83.268097951898497</v>
      </c>
      <c r="I38" s="32">
        <f t="shared" si="6"/>
        <v>-197315.30000000005</v>
      </c>
      <c r="J38" s="27">
        <f t="shared" si="7"/>
        <v>70.549818961848914</v>
      </c>
    </row>
    <row r="39" spans="1:10" x14ac:dyDescent="0.15">
      <c r="A39" s="43" t="s">
        <v>32</v>
      </c>
      <c r="B39" s="33" t="s">
        <v>31</v>
      </c>
      <c r="C39" s="41">
        <v>39511358.799999997</v>
      </c>
      <c r="D39" s="42">
        <v>38617789.5</v>
      </c>
      <c r="E39" s="32">
        <f t="shared" si="4"/>
        <v>97.738449582250269</v>
      </c>
      <c r="F39" s="41">
        <v>41354871</v>
      </c>
      <c r="G39" s="41">
        <v>40520447.700000003</v>
      </c>
      <c r="H39" s="19">
        <f t="shared" si="5"/>
        <v>97.982285327404355</v>
      </c>
      <c r="I39" s="32">
        <f t="shared" si="6"/>
        <v>1902658.200000003</v>
      </c>
      <c r="J39" s="27">
        <f t="shared" si="7"/>
        <v>104.92689567330105</v>
      </c>
    </row>
    <row r="40" spans="1:10" x14ac:dyDescent="0.15">
      <c r="A40" s="43" t="s">
        <v>30</v>
      </c>
      <c r="B40" s="33" t="s">
        <v>29</v>
      </c>
      <c r="C40" s="41">
        <v>4233012.5999999996</v>
      </c>
      <c r="D40" s="42">
        <v>3958964.9</v>
      </c>
      <c r="E40" s="32">
        <f t="shared" si="4"/>
        <v>93.525941784345278</v>
      </c>
      <c r="F40" s="41">
        <v>4306823</v>
      </c>
      <c r="G40" s="41">
        <v>4121078.7</v>
      </c>
      <c r="H40" s="47">
        <f t="shared" si="5"/>
        <v>95.687208413254979</v>
      </c>
      <c r="I40" s="32">
        <f t="shared" si="6"/>
        <v>162113.80000000028</v>
      </c>
      <c r="J40" s="27">
        <f t="shared" si="7"/>
        <v>104.09485317740503</v>
      </c>
    </row>
    <row r="41" spans="1:10" x14ac:dyDescent="0.15">
      <c r="A41" s="43" t="s">
        <v>28</v>
      </c>
      <c r="B41" s="33" t="s">
        <v>27</v>
      </c>
      <c r="C41" s="41">
        <v>28643109.300000001</v>
      </c>
      <c r="D41" s="42">
        <v>28225507.399999999</v>
      </c>
      <c r="E41" s="32">
        <f t="shared" si="4"/>
        <v>98.542051089404595</v>
      </c>
      <c r="F41" s="41">
        <v>25041430.300000001</v>
      </c>
      <c r="G41" s="41">
        <v>24116700.199999999</v>
      </c>
      <c r="H41" s="19">
        <f t="shared" si="5"/>
        <v>96.307199353544902</v>
      </c>
      <c r="I41" s="32">
        <f t="shared" si="6"/>
        <v>-4108807.1999999993</v>
      </c>
      <c r="J41" s="27">
        <f t="shared" si="7"/>
        <v>85.442928831104027</v>
      </c>
    </row>
    <row r="42" spans="1:10" x14ac:dyDescent="0.15">
      <c r="A42" s="43" t="s">
        <v>26</v>
      </c>
      <c r="B42" s="33" t="s">
        <v>25</v>
      </c>
      <c r="C42" s="41">
        <v>34571839.600000001</v>
      </c>
      <c r="D42" s="42">
        <v>33775429.899999999</v>
      </c>
      <c r="E42" s="32">
        <f t="shared" si="4"/>
        <v>97.696362967043257</v>
      </c>
      <c r="F42" s="41">
        <v>38157488.200000003</v>
      </c>
      <c r="G42" s="41">
        <v>37381426.100000001</v>
      </c>
      <c r="H42" s="19">
        <f t="shared" si="5"/>
        <v>97.966160414091405</v>
      </c>
      <c r="I42" s="32">
        <f t="shared" si="6"/>
        <v>3605996.200000003</v>
      </c>
      <c r="J42" s="27">
        <f t="shared" si="7"/>
        <v>110.6763887556025</v>
      </c>
    </row>
    <row r="43" spans="1:10" x14ac:dyDescent="0.15">
      <c r="A43" s="43" t="s">
        <v>24</v>
      </c>
      <c r="B43" s="33" t="s">
        <v>23</v>
      </c>
      <c r="C43" s="41">
        <v>2963620.1</v>
      </c>
      <c r="D43" s="42">
        <v>2483470.37</v>
      </c>
      <c r="E43" s="32">
        <f t="shared" si="4"/>
        <v>83.798539833091297</v>
      </c>
      <c r="F43" s="41">
        <v>2744954</v>
      </c>
      <c r="G43" s="41">
        <v>1952545.4</v>
      </c>
      <c r="H43" s="19">
        <f>G44/F43*100</f>
        <v>16.760878324372648</v>
      </c>
      <c r="I43" s="32">
        <f>G44-D43</f>
        <v>-2023391.9700000002</v>
      </c>
      <c r="J43" s="27">
        <f>G44/D43*100</f>
        <v>18.525624688648893</v>
      </c>
    </row>
    <row r="44" spans="1:10" x14ac:dyDescent="0.15">
      <c r="A44" s="43" t="s">
        <v>22</v>
      </c>
      <c r="B44" s="33" t="s">
        <v>21</v>
      </c>
      <c r="C44" s="42">
        <v>446741.9</v>
      </c>
      <c r="D44" s="42">
        <v>446335.3</v>
      </c>
      <c r="E44" s="32">
        <f t="shared" si="4"/>
        <v>99.90898547908759</v>
      </c>
      <c r="F44" s="41">
        <v>460119.1</v>
      </c>
      <c r="G44" s="41">
        <v>460078.4</v>
      </c>
      <c r="H44" s="19">
        <f>G44/F44*100</f>
        <v>99.991154464137665</v>
      </c>
      <c r="I44" s="32">
        <f>G44-D44</f>
        <v>13743.100000000035</v>
      </c>
      <c r="J44" s="27">
        <f>G44/D44*100</f>
        <v>103.0790977097263</v>
      </c>
    </row>
    <row r="45" spans="1:10" x14ac:dyDescent="0.15">
      <c r="A45" s="43"/>
      <c r="B45" s="33" t="s">
        <v>20</v>
      </c>
      <c r="C45" s="19">
        <f>C40+C39+C41+C42++C43+C44</f>
        <v>110369682.30000001</v>
      </c>
      <c r="D45" s="19">
        <f>D40+D39+D41+D42++D43+D44</f>
        <v>107507497.36999999</v>
      </c>
      <c r="E45" s="32">
        <f t="shared" si="4"/>
        <v>97.406729030695033</v>
      </c>
      <c r="F45" s="19">
        <f>F40+F39+F41+F42++F43+F44</f>
        <v>112065685.59999999</v>
      </c>
      <c r="G45" s="19">
        <f>G40+G39+G41+G42++G43+G44</f>
        <v>108552276.50000003</v>
      </c>
      <c r="H45" s="19">
        <f>G45/F45*100</f>
        <v>96.864866278032252</v>
      </c>
      <c r="I45" s="32">
        <f>G45-D45</f>
        <v>1044779.1300000399</v>
      </c>
      <c r="J45" s="27">
        <f>G45/D45*100</f>
        <v>100.97181978518606</v>
      </c>
    </row>
    <row r="46" spans="1:10" s="44" customFormat="1" x14ac:dyDescent="0.15">
      <c r="A46" s="46" t="s">
        <v>19</v>
      </c>
      <c r="B46" s="45" t="s">
        <v>18</v>
      </c>
      <c r="C46" s="42">
        <v>7978.8</v>
      </c>
      <c r="D46" s="42">
        <v>7978.8</v>
      </c>
      <c r="E46" s="32">
        <f t="shared" si="4"/>
        <v>100</v>
      </c>
      <c r="F46" s="41">
        <v>13846.2</v>
      </c>
      <c r="G46" s="41">
        <v>6202.3</v>
      </c>
      <c r="H46" s="19">
        <f>G46/F46*100</f>
        <v>44.794239574756972</v>
      </c>
      <c r="I46" s="32">
        <f>G46-D46</f>
        <v>-1776.5</v>
      </c>
      <c r="J46" s="27">
        <f>G46/D46*100</f>
        <v>77.734747079761362</v>
      </c>
    </row>
    <row r="47" spans="1:10" x14ac:dyDescent="0.15">
      <c r="A47" s="43" t="s">
        <v>17</v>
      </c>
      <c r="B47" s="33" t="s">
        <v>16</v>
      </c>
      <c r="C47" s="42">
        <v>5841842.5</v>
      </c>
      <c r="D47" s="42">
        <v>5793195</v>
      </c>
      <c r="E47" s="32">
        <f t="shared" si="4"/>
        <v>99.167257590392083</v>
      </c>
      <c r="F47" s="41">
        <v>6680813.7000000002</v>
      </c>
      <c r="G47" s="41">
        <v>6657090.2000000002</v>
      </c>
      <c r="H47" s="19">
        <f>G47/F47*100</f>
        <v>99.644901039524569</v>
      </c>
      <c r="I47" s="32">
        <f>G47-D47</f>
        <v>863895.20000000019</v>
      </c>
      <c r="J47" s="27">
        <f>G47/D47*100</f>
        <v>114.91224100000086</v>
      </c>
    </row>
    <row r="48" spans="1:10" x14ac:dyDescent="0.15">
      <c r="A48" s="40"/>
      <c r="B48" s="39" t="s">
        <v>15</v>
      </c>
      <c r="C48" s="38">
        <f>-C50</f>
        <v>-17731795.099999998</v>
      </c>
      <c r="D48" s="19">
        <f>-D50</f>
        <v>-11852901.560000001</v>
      </c>
      <c r="E48" s="19"/>
      <c r="F48" s="19">
        <v>-19919476.100000001</v>
      </c>
      <c r="G48" s="19">
        <f>G9-G22</f>
        <v>-6316753.7000000477</v>
      </c>
      <c r="H48" s="19"/>
      <c r="I48" s="32">
        <f>G48-D48</f>
        <v>5536147.8599999528</v>
      </c>
      <c r="J48" s="27"/>
    </row>
    <row r="49" spans="1:10" s="35" customFormat="1" x14ac:dyDescent="0.15">
      <c r="A49" s="37"/>
      <c r="B49" s="36"/>
      <c r="C49" s="32"/>
      <c r="D49" s="32"/>
      <c r="E49" s="32"/>
      <c r="F49" s="16"/>
      <c r="G49" s="16"/>
      <c r="H49" s="19"/>
      <c r="I49" s="32"/>
      <c r="J49" s="27"/>
    </row>
    <row r="50" spans="1:10" x14ac:dyDescent="0.15">
      <c r="A50" s="34"/>
      <c r="B50" s="33" t="s">
        <v>14</v>
      </c>
      <c r="C50" s="19">
        <f>C51+C53+C54+C55+C56+C57+C58+C59+C60+C52</f>
        <v>17731795.099999998</v>
      </c>
      <c r="D50" s="19">
        <f>D51+D53+D54+D55+D56+D57+D58+D59+D60+D52</f>
        <v>11852901.560000001</v>
      </c>
      <c r="E50" s="32"/>
      <c r="F50" s="19">
        <f>F51+F53+F54+F55+F56+F57+F58+F59+F60+F52</f>
        <v>19919476.100000001</v>
      </c>
      <c r="G50" s="19">
        <f>G51+G53+G54+G55+G56+G57+G58+G59+G60+G52</f>
        <v>6316753.6999999993</v>
      </c>
      <c r="H50" s="19"/>
      <c r="I50" s="32">
        <f t="shared" ref="I50:I60" si="8">G50-D50</f>
        <v>-5536147.8600000013</v>
      </c>
      <c r="J50" s="27"/>
    </row>
    <row r="51" spans="1:10" x14ac:dyDescent="0.15">
      <c r="A51" s="31"/>
      <c r="B51" s="30" t="s">
        <v>13</v>
      </c>
      <c r="C51" s="10">
        <v>-27500</v>
      </c>
      <c r="D51" s="10">
        <v>-27500</v>
      </c>
      <c r="E51" s="12"/>
      <c r="F51" s="10">
        <v>-27500</v>
      </c>
      <c r="G51" s="10">
        <v>-27500</v>
      </c>
      <c r="H51" s="10"/>
      <c r="I51" s="28">
        <f t="shared" si="8"/>
        <v>0</v>
      </c>
      <c r="J51" s="27"/>
    </row>
    <row r="52" spans="1:10" ht="13.5" customHeight="1" x14ac:dyDescent="0.15">
      <c r="A52" s="31"/>
      <c r="B52" s="30" t="s">
        <v>12</v>
      </c>
      <c r="C52" s="10">
        <v>0</v>
      </c>
      <c r="D52" s="10">
        <v>0</v>
      </c>
      <c r="E52" s="12"/>
      <c r="F52" s="10">
        <v>1500000</v>
      </c>
      <c r="G52" s="10">
        <v>0</v>
      </c>
      <c r="H52" s="10"/>
      <c r="I52" s="28">
        <f t="shared" si="8"/>
        <v>0</v>
      </c>
      <c r="J52" s="27"/>
    </row>
    <row r="53" spans="1:10" ht="13.5" customHeight="1" x14ac:dyDescent="0.15">
      <c r="A53" s="31"/>
      <c r="B53" s="30" t="s">
        <v>11</v>
      </c>
      <c r="C53" s="10">
        <v>0</v>
      </c>
      <c r="D53" s="10">
        <v>0</v>
      </c>
      <c r="E53" s="12"/>
      <c r="F53" s="10">
        <v>-128961.8</v>
      </c>
      <c r="G53" s="10">
        <v>-128961.8</v>
      </c>
      <c r="H53" s="10"/>
      <c r="I53" s="28">
        <f t="shared" si="8"/>
        <v>-128961.8</v>
      </c>
      <c r="J53" s="27"/>
    </row>
    <row r="54" spans="1:10" x14ac:dyDescent="0.15">
      <c r="A54" s="31"/>
      <c r="B54" s="30" t="s">
        <v>10</v>
      </c>
      <c r="C54" s="10">
        <v>4162430.7</v>
      </c>
      <c r="D54" s="10">
        <v>-5123189</v>
      </c>
      <c r="E54" s="12"/>
      <c r="F54" s="10">
        <v>9264804</v>
      </c>
      <c r="G54" s="10">
        <v>6318110.5999999996</v>
      </c>
      <c r="H54" s="10"/>
      <c r="I54" s="28">
        <f t="shared" si="8"/>
        <v>11441299.6</v>
      </c>
      <c r="J54" s="27"/>
    </row>
    <row r="55" spans="1:10" x14ac:dyDescent="0.15">
      <c r="A55" s="31"/>
      <c r="B55" s="30" t="s">
        <v>9</v>
      </c>
      <c r="C55" s="10">
        <v>13493000</v>
      </c>
      <c r="D55" s="10">
        <v>13500000</v>
      </c>
      <c r="E55" s="12"/>
      <c r="F55" s="10">
        <v>9234249.9000000004</v>
      </c>
      <c r="G55" s="10">
        <v>4146006.7</v>
      </c>
      <c r="H55" s="10"/>
      <c r="I55" s="28">
        <f t="shared" si="8"/>
        <v>-9353993.3000000007</v>
      </c>
      <c r="J55" s="27"/>
    </row>
    <row r="56" spans="1:10" x14ac:dyDescent="0.15">
      <c r="A56" s="31"/>
      <c r="B56" s="30" t="s">
        <v>8</v>
      </c>
      <c r="C56" s="29">
        <v>5000</v>
      </c>
      <c r="D56" s="29">
        <v>2059.96</v>
      </c>
      <c r="E56" s="12"/>
      <c r="F56" s="10">
        <v>16592</v>
      </c>
      <c r="G56" s="10">
        <v>16592</v>
      </c>
      <c r="H56" s="10"/>
      <c r="I56" s="28">
        <f t="shared" si="8"/>
        <v>14532.04</v>
      </c>
      <c r="J56" s="27"/>
    </row>
    <row r="57" spans="1:10" x14ac:dyDescent="0.15">
      <c r="A57" s="31"/>
      <c r="B57" s="30" t="s">
        <v>7</v>
      </c>
      <c r="C57" s="29">
        <v>-36916.6</v>
      </c>
      <c r="D57" s="29">
        <v>0</v>
      </c>
      <c r="E57" s="12"/>
      <c r="F57" s="10">
        <v>0</v>
      </c>
      <c r="G57" s="10">
        <v>0</v>
      </c>
      <c r="H57" s="10"/>
      <c r="I57" s="28">
        <f t="shared" si="8"/>
        <v>0</v>
      </c>
      <c r="J57" s="27"/>
    </row>
    <row r="58" spans="1:10" ht="13.5" customHeight="1" x14ac:dyDescent="0.15">
      <c r="A58" s="31"/>
      <c r="B58" s="30" t="s">
        <v>6</v>
      </c>
      <c r="C58" s="29">
        <v>135781</v>
      </c>
      <c r="D58" s="29">
        <v>135780.5</v>
      </c>
      <c r="E58" s="12"/>
      <c r="F58" s="10">
        <v>60292</v>
      </c>
      <c r="G58" s="10">
        <v>60291.5</v>
      </c>
      <c r="H58" s="10"/>
      <c r="I58" s="28">
        <f t="shared" si="8"/>
        <v>-75489</v>
      </c>
      <c r="J58" s="27"/>
    </row>
    <row r="59" spans="1:10" x14ac:dyDescent="0.15">
      <c r="A59" s="14"/>
      <c r="B59" s="13" t="s">
        <v>5</v>
      </c>
      <c r="C59" s="10">
        <v>0</v>
      </c>
      <c r="D59" s="10">
        <v>3365750.1</v>
      </c>
      <c r="E59" s="12"/>
      <c r="F59" s="10">
        <v>0</v>
      </c>
      <c r="G59" s="10">
        <v>932214.7</v>
      </c>
      <c r="H59" s="10"/>
      <c r="I59" s="28">
        <f t="shared" si="8"/>
        <v>-2433535.4000000004</v>
      </c>
      <c r="J59" s="27"/>
    </row>
    <row r="60" spans="1:10" x14ac:dyDescent="0.15">
      <c r="A60" s="14"/>
      <c r="B60" s="13" t="s">
        <v>4</v>
      </c>
      <c r="C60" s="10">
        <v>0</v>
      </c>
      <c r="D60" s="10">
        <v>0</v>
      </c>
      <c r="E60" s="12"/>
      <c r="F60" s="10">
        <v>0</v>
      </c>
      <c r="G60" s="10">
        <v>-5000000</v>
      </c>
      <c r="H60" s="10"/>
      <c r="I60" s="28">
        <f t="shared" si="8"/>
        <v>-5000000</v>
      </c>
      <c r="J60" s="27"/>
    </row>
    <row r="61" spans="1:10" x14ac:dyDescent="0.15">
      <c r="A61" s="26"/>
      <c r="B61" s="25"/>
      <c r="C61" s="24"/>
      <c r="D61" s="24"/>
      <c r="E61" s="21"/>
      <c r="F61" s="23"/>
      <c r="G61" s="23"/>
      <c r="H61" s="22"/>
      <c r="I61" s="21"/>
      <c r="J61" s="21"/>
    </row>
    <row r="62" spans="1:10" x14ac:dyDescent="0.15">
      <c r="A62" s="14"/>
      <c r="B62" s="20" t="s">
        <v>3</v>
      </c>
      <c r="C62" s="17"/>
      <c r="D62" s="11">
        <v>2946795.7</v>
      </c>
      <c r="E62" s="17"/>
      <c r="F62" s="16"/>
      <c r="G62" s="10">
        <v>2564333.9</v>
      </c>
      <c r="H62" s="19"/>
      <c r="I62" s="9">
        <f>G62-D62</f>
        <v>-382461.80000000028</v>
      </c>
      <c r="J62" s="15"/>
    </row>
    <row r="63" spans="1:10" x14ac:dyDescent="0.15">
      <c r="A63" s="14"/>
      <c r="B63" s="18" t="s">
        <v>1</v>
      </c>
      <c r="C63" s="11"/>
      <c r="D63" s="11">
        <f>D62/C10*100</f>
        <v>2.1707734734780688</v>
      </c>
      <c r="E63" s="17"/>
      <c r="F63" s="16"/>
      <c r="G63" s="10">
        <f>G62/G10*100</f>
        <v>1.8053592449774436</v>
      </c>
      <c r="H63" s="10"/>
      <c r="I63" s="9"/>
      <c r="J63" s="15"/>
    </row>
    <row r="64" spans="1:10" x14ac:dyDescent="0.15">
      <c r="A64" s="14"/>
      <c r="B64" s="13" t="s">
        <v>2</v>
      </c>
      <c r="C64" s="11"/>
      <c r="D64" s="11">
        <v>27500</v>
      </c>
      <c r="E64" s="11"/>
      <c r="F64" s="12"/>
      <c r="G64" s="10">
        <v>0</v>
      </c>
      <c r="H64" s="10"/>
      <c r="I64" s="9">
        <f>G64-D64</f>
        <v>-27500</v>
      </c>
      <c r="J64" s="15"/>
    </row>
    <row r="65" spans="1:10" x14ac:dyDescent="0.15">
      <c r="A65" s="14"/>
      <c r="B65" s="13" t="s">
        <v>1</v>
      </c>
      <c r="C65" s="11"/>
      <c r="D65" s="11">
        <f>D64/C10*100</f>
        <v>2.0258028244254222E-2</v>
      </c>
      <c r="E65" s="11"/>
      <c r="F65" s="12"/>
      <c r="G65" s="10">
        <f>G64/G10*100</f>
        <v>0</v>
      </c>
      <c r="H65" s="10"/>
      <c r="I65" s="9"/>
      <c r="J65" s="9"/>
    </row>
    <row r="66" spans="1:10" x14ac:dyDescent="0.15">
      <c r="A66" s="98"/>
      <c r="B66" s="99"/>
      <c r="C66" s="99"/>
      <c r="D66" s="99"/>
      <c r="E66" s="99"/>
      <c r="F66" s="99"/>
      <c r="G66" s="99"/>
      <c r="H66" s="99"/>
      <c r="I66" s="99"/>
      <c r="J66" s="100"/>
    </row>
    <row r="67" spans="1:10" x14ac:dyDescent="0.15">
      <c r="A67" s="14"/>
      <c r="B67" s="13" t="s">
        <v>0</v>
      </c>
      <c r="C67" s="11"/>
      <c r="D67" s="11">
        <v>23331719.5</v>
      </c>
      <c r="E67" s="11"/>
      <c r="F67" s="12"/>
      <c r="G67" s="11">
        <v>12786988.9</v>
      </c>
      <c r="H67" s="10"/>
      <c r="I67" s="9">
        <f>G67-D67</f>
        <v>-10544730.6</v>
      </c>
      <c r="J67" s="9"/>
    </row>
    <row r="68" spans="1:10" ht="27" customHeight="1" x14ac:dyDescent="0.15">
      <c r="A68" s="8"/>
      <c r="F68" s="5"/>
      <c r="G68" s="5"/>
    </row>
    <row r="69" spans="1:10" x14ac:dyDescent="0.15">
      <c r="C69" s="7"/>
      <c r="D69" s="7"/>
      <c r="F69" s="5"/>
      <c r="G69" s="5"/>
    </row>
    <row r="70" spans="1:10" x14ac:dyDescent="0.15">
      <c r="C70" s="6"/>
      <c r="D70" s="6"/>
      <c r="G70" s="5"/>
    </row>
    <row r="71" spans="1:10" x14ac:dyDescent="0.15">
      <c r="C71" s="4"/>
      <c r="D71" s="4"/>
    </row>
  </sheetData>
  <mergeCells count="16">
    <mergeCell ref="A66:J66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78740157480314965" right="0.39370078740157483" top="0.78740157480314965" bottom="0.78740157480314965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2022-03-16T14:17:07Z</cp:lastPrinted>
  <dcterms:created xsi:type="dcterms:W3CDTF">2022-03-16T14:14:14Z</dcterms:created>
  <dcterms:modified xsi:type="dcterms:W3CDTF">2022-03-16T14:17:09Z</dcterms:modified>
</cp:coreProperties>
</file>