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04.2022" sheetId="1" r:id="rId1"/>
  </sheets>
  <calcPr calcId="145621"/>
</workbook>
</file>

<file path=xl/calcChain.xml><?xml version="1.0" encoding="utf-8"?>
<calcChain xmlns="http://schemas.openxmlformats.org/spreadsheetml/2006/main">
  <c r="G66" i="1" l="1"/>
  <c r="D66" i="1"/>
  <c r="I65" i="1"/>
  <c r="G64" i="1"/>
  <c r="D64" i="1"/>
  <c r="I63" i="1"/>
  <c r="I61" i="1"/>
  <c r="I60" i="1"/>
  <c r="I59" i="1"/>
  <c r="I58" i="1"/>
  <c r="I57" i="1"/>
  <c r="I56" i="1"/>
  <c r="I55" i="1"/>
  <c r="I54" i="1"/>
  <c r="I53" i="1"/>
  <c r="I52" i="1"/>
  <c r="I51" i="1"/>
  <c r="G50" i="1"/>
  <c r="I50" i="1" s="1"/>
  <c r="F50" i="1"/>
  <c r="D50" i="1"/>
  <c r="C50" i="1"/>
  <c r="F48" i="1"/>
  <c r="C48" i="1"/>
  <c r="J47" i="1"/>
  <c r="I47" i="1"/>
  <c r="H47" i="1"/>
  <c r="E47" i="1"/>
  <c r="J46" i="1"/>
  <c r="I46" i="1"/>
  <c r="H46" i="1"/>
  <c r="E46" i="1"/>
  <c r="J45" i="1"/>
  <c r="G45" i="1"/>
  <c r="I45" i="1" s="1"/>
  <c r="F45" i="1"/>
  <c r="D45" i="1"/>
  <c r="E45" i="1" s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G22" i="1"/>
  <c r="I22" i="1" s="1"/>
  <c r="F22" i="1"/>
  <c r="D22" i="1"/>
  <c r="E22" i="1" s="1"/>
  <c r="C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G9" i="1"/>
  <c r="I9" i="1" s="1"/>
  <c r="F9" i="1"/>
  <c r="D9" i="1"/>
  <c r="E9" i="1" s="1"/>
  <c r="C9" i="1"/>
  <c r="G48" i="1" l="1"/>
  <c r="H9" i="1"/>
  <c r="H22" i="1"/>
  <c r="H45" i="1"/>
  <c r="D48" i="1"/>
  <c r="I48" i="1" l="1"/>
</calcChain>
</file>

<file path=xl/sharedStrings.xml><?xml version="1.0" encoding="utf-8"?>
<sst xmlns="http://schemas.openxmlformats.org/spreadsheetml/2006/main" count="98" uniqueCount="93">
  <si>
    <t>Информация об исполнении консолидированного бюджета Ленинградской области на 01.04.2022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</si>
  <si>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</si>
  <si>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</si>
  <si>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</si>
  <si>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</si>
  <si>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01.04.2021</t>
  </si>
  <si>
    <t>на 01.04.2022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</si>
  <si>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</si>
  <si>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</si>
  <si>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</si>
  <si>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</si>
  <si>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</si>
  <si>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</si>
  <si>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</si>
  <si>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</si>
  <si>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</si>
  <si>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</si>
  <si>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</si>
  <si>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</si>
  <si>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</si>
  <si>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</si>
  <si>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</si>
  <si>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</si>
  <si>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</si>
  <si>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</si>
  <si>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</si>
  <si>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</si>
  <si>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</si>
  <si>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</si>
  <si>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</si>
  <si>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</si>
  <si>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</si>
  <si>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</si>
  <si>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</si>
  <si>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</si>
  <si>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</si>
  <si>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</si>
  <si>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</si>
  <si>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</si>
  <si>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</si>
  <si>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</si>
  <si>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</si>
  <si>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</si>
  <si>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</si>
  <si>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</si>
  <si>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</si>
  <si>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</si>
  <si>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</si>
  <si>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</si>
  <si>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</si>
  <si>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</si>
  <si>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</si>
  <si>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</si>
  <si>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</si>
  <si>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</si>
  <si>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</si>
  <si>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</si>
  <si>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</si>
  <si>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</si>
  <si>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</si>
  <si>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</si>
  <si>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</si>
  <si>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</si>
  <si>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</si>
  <si>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</si>
  <si>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</si>
  <si>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</si>
  <si>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</si>
  <si>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</si>
  <si>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</si>
  <si>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</si>
  <si>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</si>
  <si>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</si>
  <si>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</si>
  <si>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</si>
  <si>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</si>
  <si>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</si>
  <si>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</si>
  <si>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</si>
  <si>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</si>
  <si>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</si>
  <si>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</si>
  <si>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</si>
  <si>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</si>
  <si>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</si>
  <si>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</si>
  <si>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</si>
  <si>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</si>
  <si>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</si>
  <si>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Увеличение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</si>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</sst>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1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3" fillId="0" borderId="0"/>
    <xf numFmtId="0" fontId="17" fillId="0" borderId="0"/>
    <xf numFmtId="49" fontId="20" fillId="0" borderId="0">
      <alignment horizontal="center"/>
    </xf>
    <xf numFmtId="49" fontId="20" fillId="0" borderId="0">
      <alignment horizontal="center"/>
    </xf>
    <xf numFmtId="0" fontId="21" fillId="0" borderId="8"/>
    <xf numFmtId="49" fontId="20" fillId="0" borderId="9">
      <alignment horizontal="center" wrapText="1"/>
    </xf>
    <xf numFmtId="49" fontId="20" fillId="0" borderId="9">
      <alignment horizontal="center" wrapText="1"/>
    </xf>
    <xf numFmtId="0" fontId="20" fillId="0" borderId="10">
      <alignment horizontal="left" wrapText="1" indent="1"/>
    </xf>
    <xf numFmtId="49" fontId="20" fillId="0" borderId="11">
      <alignment horizontal="center" wrapText="1"/>
    </xf>
    <xf numFmtId="49" fontId="20" fillId="0" borderId="11">
      <alignment horizontal="center" wrapText="1"/>
    </xf>
    <xf numFmtId="0" fontId="20" fillId="0" borderId="12">
      <alignment horizontal="left" wrapText="1"/>
    </xf>
    <xf numFmtId="49" fontId="20" fillId="0" borderId="13">
      <alignment horizontal="center"/>
    </xf>
    <xf numFmtId="49" fontId="20" fillId="0" borderId="13">
      <alignment horizontal="center"/>
    </xf>
    <xf numFmtId="0" fontId="20" fillId="0" borderId="12">
      <alignment horizontal="left" wrapText="1" indent="2"/>
    </xf>
    <xf numFmtId="49" fontId="20" fillId="0" borderId="8"/>
    <xf numFmtId="49" fontId="20" fillId="0" borderId="8"/>
    <xf numFmtId="0" fontId="18" fillId="0" borderId="14"/>
    <xf numFmtId="4" fontId="20" fillId="0" borderId="13">
      <alignment horizontal="right"/>
    </xf>
    <xf numFmtId="4" fontId="20" fillId="0" borderId="13">
      <alignment horizontal="right"/>
    </xf>
    <xf numFmtId="0" fontId="20" fillId="0" borderId="0">
      <alignment horizontal="center" wrapText="1"/>
    </xf>
    <xf numFmtId="4" fontId="20" fillId="0" borderId="9">
      <alignment horizontal="right"/>
    </xf>
    <xf numFmtId="4" fontId="20" fillId="0" borderId="9">
      <alignment horizontal="right"/>
    </xf>
    <xf numFmtId="49" fontId="20" fillId="0" borderId="8">
      <alignment horizontal="left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15">
      <alignment horizontal="center" wrapText="1"/>
    </xf>
    <xf numFmtId="4" fontId="20" fillId="0" borderId="16">
      <alignment horizontal="right"/>
    </xf>
    <xf numFmtId="4" fontId="20" fillId="0" borderId="16">
      <alignment horizontal="right"/>
    </xf>
    <xf numFmtId="49" fontId="20" fillId="0" borderId="15">
      <alignment horizontal="center"/>
    </xf>
    <xf numFmtId="49" fontId="20" fillId="0" borderId="17">
      <alignment horizontal="center"/>
    </xf>
    <xf numFmtId="49" fontId="20" fillId="0" borderId="17">
      <alignment horizontal="center"/>
    </xf>
    <xf numFmtId="0" fontId="21" fillId="0" borderId="0">
      <alignment horizontal="center"/>
    </xf>
    <xf numFmtId="4" fontId="20" fillId="0" borderId="18">
      <alignment horizontal="right"/>
    </xf>
    <xf numFmtId="4" fontId="20" fillId="0" borderId="18">
      <alignment horizontal="right"/>
    </xf>
    <xf numFmtId="49" fontId="20" fillId="0" borderId="13">
      <alignment horizontal="center"/>
    </xf>
    <xf numFmtId="0" fontId="20" fillId="0" borderId="19">
      <alignment horizontal="left" wrapText="1"/>
    </xf>
    <xf numFmtId="0" fontId="20" fillId="0" borderId="19">
      <alignment horizontal="left" wrapText="1"/>
    </xf>
    <xf numFmtId="0" fontId="20" fillId="0" borderId="19">
      <alignment horizontal="left" wrapText="1" indent="1"/>
    </xf>
    <xf numFmtId="0" fontId="21" fillId="0" borderId="20">
      <alignment horizontal="left" wrapText="1"/>
    </xf>
    <xf numFmtId="0" fontId="21" fillId="0" borderId="20">
      <alignment horizontal="left" wrapText="1"/>
    </xf>
    <xf numFmtId="0" fontId="20" fillId="0" borderId="21">
      <alignment horizontal="left" wrapText="1"/>
    </xf>
    <xf numFmtId="0" fontId="20" fillId="0" borderId="22">
      <alignment horizontal="left" wrapText="1" indent="2"/>
    </xf>
    <xf numFmtId="0" fontId="20" fillId="0" borderId="22">
      <alignment horizontal="left" wrapText="1" indent="2"/>
    </xf>
    <xf numFmtId="0" fontId="20" fillId="0" borderId="21">
      <alignment horizontal="left" wrapText="1" indent="2"/>
    </xf>
    <xf numFmtId="0" fontId="18" fillId="0" borderId="14"/>
    <xf numFmtId="0" fontId="18" fillId="0" borderId="14"/>
    <xf numFmtId="0" fontId="18" fillId="0" borderId="23"/>
    <xf numFmtId="0" fontId="20" fillId="0" borderId="8"/>
    <xf numFmtId="0" fontId="20" fillId="0" borderId="8"/>
    <xf numFmtId="0" fontId="18" fillId="0" borderId="24"/>
    <xf numFmtId="0" fontId="18" fillId="0" borderId="8"/>
    <xf numFmtId="0" fontId="18" fillId="0" borderId="8"/>
    <xf numFmtId="0" fontId="21" fillId="0" borderId="25">
      <alignment horizontal="center" vertical="center" textRotation="90" wrapText="1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14">
      <alignment horizontal="center" vertical="center" textRotation="90" wrapText="1"/>
    </xf>
    <xf numFmtId="0" fontId="21" fillId="0" borderId="8"/>
    <xf numFmtId="0" fontId="21" fillId="0" borderId="8"/>
    <xf numFmtId="0" fontId="20" fillId="0" borderId="0">
      <alignment vertical="center"/>
    </xf>
    <xf numFmtId="0" fontId="20" fillId="0" borderId="12">
      <alignment horizontal="left" wrapText="1"/>
    </xf>
    <xf numFmtId="0" fontId="20" fillId="0" borderId="12">
      <alignment horizontal="left" wrapText="1"/>
    </xf>
    <xf numFmtId="0" fontId="21" fillId="0" borderId="8">
      <alignment horizontal="center" vertical="center" textRotation="90" wrapText="1"/>
    </xf>
    <xf numFmtId="0" fontId="20" fillId="0" borderId="10">
      <alignment horizontal="left" wrapText="1" indent="1"/>
    </xf>
    <xf numFmtId="0" fontId="20" fillId="0" borderId="10">
      <alignment horizontal="left" wrapText="1" indent="1"/>
    </xf>
    <xf numFmtId="0" fontId="21" fillId="0" borderId="14">
      <alignment horizontal="center" vertical="center" textRotation="90"/>
    </xf>
    <xf numFmtId="0" fontId="20" fillId="0" borderId="12">
      <alignment horizontal="left" wrapText="1" indent="2"/>
    </xf>
    <xf numFmtId="0" fontId="20" fillId="0" borderId="12">
      <alignment horizontal="left" wrapText="1" indent="2"/>
    </xf>
    <xf numFmtId="0" fontId="21" fillId="0" borderId="8">
      <alignment horizontal="center" vertical="center" textRotation="90"/>
    </xf>
    <xf numFmtId="0" fontId="18" fillId="3" borderId="26"/>
    <xf numFmtId="0" fontId="18" fillId="3" borderId="26"/>
    <xf numFmtId="0" fontId="21" fillId="0" borderId="25">
      <alignment horizontal="center" vertical="center" textRotation="90"/>
    </xf>
    <xf numFmtId="0" fontId="20" fillId="0" borderId="27">
      <alignment horizontal="left" wrapText="1" indent="2"/>
    </xf>
    <xf numFmtId="0" fontId="20" fillId="0" borderId="27">
      <alignment horizontal="left" wrapText="1" indent="2"/>
    </xf>
    <xf numFmtId="0" fontId="21" fillId="0" borderId="28">
      <alignment horizontal="center" vertical="center" textRotation="90"/>
    </xf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8">
      <alignment wrapText="1"/>
    </xf>
    <xf numFmtId="49" fontId="20" fillId="0" borderId="8">
      <alignment horizontal="left"/>
    </xf>
    <xf numFmtId="49" fontId="20" fillId="0" borderId="8">
      <alignment horizontal="left"/>
    </xf>
    <xf numFmtId="0" fontId="22" fillId="0" borderId="14">
      <alignment wrapText="1"/>
    </xf>
    <xf numFmtId="49" fontId="20" fillId="0" borderId="15">
      <alignment horizontal="center" wrapText="1"/>
    </xf>
    <xf numFmtId="49" fontId="20" fillId="0" borderId="15">
      <alignment horizontal="center" wrapText="1"/>
    </xf>
    <xf numFmtId="0" fontId="20" fillId="0" borderId="28">
      <alignment horizontal="center" vertical="top" wrapText="1"/>
    </xf>
    <xf numFmtId="49" fontId="20" fillId="0" borderId="15">
      <alignment horizontal="center" shrinkToFit="1"/>
    </xf>
    <xf numFmtId="49" fontId="20" fillId="0" borderId="15">
      <alignment horizontal="center" shrinkToFit="1"/>
    </xf>
    <xf numFmtId="0" fontId="21" fillId="0" borderId="29"/>
    <xf numFmtId="49" fontId="20" fillId="0" borderId="13">
      <alignment horizontal="center" shrinkToFit="1"/>
    </xf>
    <xf numFmtId="49" fontId="20" fillId="0" borderId="13">
      <alignment horizontal="center" shrinkToFit="1"/>
    </xf>
    <xf numFmtId="49" fontId="23" fillId="0" borderId="30">
      <alignment horizontal="left" vertical="center" wrapText="1"/>
    </xf>
    <xf numFmtId="0" fontId="20" fillId="0" borderId="21">
      <alignment horizontal="left" wrapText="1"/>
    </xf>
    <xf numFmtId="0" fontId="20" fillId="0" borderId="21">
      <alignment horizontal="left" wrapText="1"/>
    </xf>
    <xf numFmtId="49" fontId="20" fillId="0" borderId="31">
      <alignment horizontal="left" vertical="center" wrapText="1" indent="2"/>
    </xf>
    <xf numFmtId="0" fontId="20" fillId="0" borderId="19">
      <alignment horizontal="left" wrapText="1" indent="1"/>
    </xf>
    <xf numFmtId="0" fontId="20" fillId="0" borderId="19">
      <alignment horizontal="left" wrapText="1" indent="1"/>
    </xf>
    <xf numFmtId="49" fontId="20" fillId="0" borderId="27">
      <alignment horizontal="left" vertical="center" wrapText="1" indent="3"/>
    </xf>
    <xf numFmtId="0" fontId="20" fillId="0" borderId="21">
      <alignment horizontal="left" wrapText="1" indent="2"/>
    </xf>
    <xf numFmtId="0" fontId="20" fillId="0" borderId="21">
      <alignment horizontal="left" wrapText="1" indent="2"/>
    </xf>
    <xf numFmtId="49" fontId="20" fillId="0" borderId="30">
      <alignment horizontal="left" vertical="center" wrapText="1" indent="3"/>
    </xf>
    <xf numFmtId="0" fontId="20" fillId="0" borderId="19">
      <alignment horizontal="left" wrapText="1" indent="2"/>
    </xf>
    <xf numFmtId="0" fontId="20" fillId="0" borderId="19">
      <alignment horizontal="left" wrapText="1" indent="2"/>
    </xf>
    <xf numFmtId="49" fontId="20" fillId="0" borderId="32">
      <alignment horizontal="left" vertical="center" wrapText="1" indent="3"/>
    </xf>
    <xf numFmtId="0" fontId="18" fillId="0" borderId="23"/>
    <xf numFmtId="0" fontId="18" fillId="0" borderId="23"/>
    <xf numFmtId="0" fontId="23" fillId="0" borderId="29">
      <alignment horizontal="left" vertical="center" wrapText="1"/>
    </xf>
    <xf numFmtId="0" fontId="18" fillId="0" borderId="24"/>
    <xf numFmtId="0" fontId="18" fillId="0" borderId="24"/>
    <xf numFmtId="49" fontId="20" fillId="0" borderId="14">
      <alignment horizontal="left" vertical="center" wrapText="1" indent="3"/>
    </xf>
    <xf numFmtId="0" fontId="21" fillId="0" borderId="25">
      <alignment horizontal="center" vertical="center" textRotation="90" wrapText="1"/>
    </xf>
    <xf numFmtId="0" fontId="21" fillId="0" borderId="25">
      <alignment horizontal="center" vertical="center" textRotation="90" wrapText="1"/>
    </xf>
    <xf numFmtId="49" fontId="20" fillId="0" borderId="0">
      <alignment horizontal="left" vertical="center" wrapText="1" indent="3"/>
    </xf>
    <xf numFmtId="0" fontId="21" fillId="0" borderId="14">
      <alignment horizontal="center" vertical="center" textRotation="90" wrapText="1"/>
    </xf>
    <xf numFmtId="0" fontId="21" fillId="0" borderId="14">
      <alignment horizontal="center" vertical="center" textRotation="90" wrapText="1"/>
    </xf>
    <xf numFmtId="49" fontId="20" fillId="0" borderId="8">
      <alignment horizontal="left" vertical="center" wrapText="1" indent="3"/>
    </xf>
    <xf numFmtId="0" fontId="20" fillId="0" borderId="0">
      <alignment vertical="center"/>
    </xf>
    <xf numFmtId="0" fontId="20" fillId="0" borderId="0">
      <alignment vertical="center"/>
    </xf>
    <xf numFmtId="49" fontId="23" fillId="0" borderId="29">
      <alignment horizontal="left" vertical="center" wrapText="1"/>
    </xf>
    <xf numFmtId="0" fontId="21" fillId="0" borderId="8">
      <alignment horizontal="center" vertical="center" textRotation="90" wrapText="1"/>
    </xf>
    <xf numFmtId="0" fontId="21" fillId="0" borderId="8">
      <alignment horizontal="center" vertical="center" textRotation="90" wrapText="1"/>
    </xf>
    <xf numFmtId="0" fontId="20" fillId="0" borderId="30">
      <alignment horizontal="left" vertical="center" wrapText="1"/>
    </xf>
    <xf numFmtId="0" fontId="21" fillId="0" borderId="14">
      <alignment horizontal="center" vertical="center" textRotation="90"/>
    </xf>
    <xf numFmtId="0" fontId="21" fillId="0" borderId="14">
      <alignment horizontal="center" vertical="center" textRotation="90"/>
    </xf>
    <xf numFmtId="0" fontId="20" fillId="0" borderId="32">
      <alignment horizontal="left" vertical="center" wrapText="1"/>
    </xf>
    <xf numFmtId="0" fontId="21" fillId="0" borderId="8">
      <alignment horizontal="center" vertical="center" textRotation="90"/>
    </xf>
    <xf numFmtId="0" fontId="21" fillId="0" borderId="8">
      <alignment horizontal="center" vertical="center" textRotation="90"/>
    </xf>
    <xf numFmtId="49" fontId="20" fillId="0" borderId="30">
      <alignment horizontal="left" vertical="center" wrapText="1"/>
    </xf>
    <xf numFmtId="0" fontId="21" fillId="0" borderId="25">
      <alignment horizontal="center" vertical="center" textRotation="90"/>
    </xf>
    <xf numFmtId="0" fontId="21" fillId="0" borderId="25">
      <alignment horizontal="center" vertical="center" textRotation="90"/>
    </xf>
    <xf numFmtId="49" fontId="20" fillId="0" borderId="32">
      <alignment horizontal="left" vertical="center" wrapText="1"/>
    </xf>
    <xf numFmtId="0" fontId="21" fillId="0" borderId="28">
      <alignment horizontal="center" vertical="center" textRotation="90"/>
    </xf>
    <xf numFmtId="0" fontId="21" fillId="0" borderId="28">
      <alignment horizontal="center" vertical="center" textRotation="90"/>
    </xf>
    <xf numFmtId="49" fontId="21" fillId="0" borderId="33">
      <alignment horizontal="center"/>
    </xf>
    <xf numFmtId="0" fontId="22" fillId="0" borderId="8">
      <alignment wrapText="1"/>
    </xf>
    <xf numFmtId="0" fontId="22" fillId="0" borderId="8">
      <alignment wrapText="1"/>
    </xf>
    <xf numFmtId="49" fontId="21" fillId="0" borderId="34">
      <alignment horizontal="center" vertical="center" wrapText="1"/>
    </xf>
    <xf numFmtId="0" fontId="22" fillId="0" borderId="28">
      <alignment wrapText="1"/>
    </xf>
    <xf numFmtId="0" fontId="22" fillId="0" borderId="28">
      <alignment wrapText="1"/>
    </xf>
    <xf numFmtId="49" fontId="20" fillId="0" borderId="35">
      <alignment horizontal="center" vertical="center" wrapText="1"/>
    </xf>
    <xf numFmtId="0" fontId="22" fillId="0" borderId="14">
      <alignment wrapText="1"/>
    </xf>
    <xf numFmtId="0" fontId="22" fillId="0" borderId="14">
      <alignment wrapText="1"/>
    </xf>
    <xf numFmtId="49" fontId="20" fillId="0" borderId="15">
      <alignment horizontal="center" vertical="center" wrapText="1"/>
    </xf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49" fontId="20" fillId="0" borderId="34">
      <alignment horizontal="center" vertical="center" wrapText="1"/>
    </xf>
    <xf numFmtId="0" fontId="21" fillId="0" borderId="29"/>
    <xf numFmtId="0" fontId="21" fillId="0" borderId="29"/>
    <xf numFmtId="49" fontId="20" fillId="0" borderId="36">
      <alignment horizontal="center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0" fillId="0" borderId="37">
      <alignment horizontal="center" vertical="center" wrapText="1"/>
    </xf>
    <xf numFmtId="49" fontId="20" fillId="0" borderId="31">
      <alignment horizontal="left" vertical="center" wrapText="1" indent="2"/>
    </xf>
    <xf numFmtId="49" fontId="20" fillId="0" borderId="31">
      <alignment horizontal="left" vertical="center" wrapText="1" indent="2"/>
    </xf>
    <xf numFmtId="49" fontId="20" fillId="0" borderId="0">
      <alignment horizontal="center" vertical="center" wrapText="1"/>
    </xf>
    <xf numFmtId="49" fontId="20" fillId="0" borderId="27">
      <alignment horizontal="left" vertical="center" wrapText="1" indent="3"/>
    </xf>
    <xf numFmtId="49" fontId="20" fillId="0" borderId="27">
      <alignment horizontal="left" vertical="center" wrapText="1" indent="3"/>
    </xf>
    <xf numFmtId="49" fontId="20" fillId="0" borderId="8">
      <alignment horizontal="center" vertical="center" wrapText="1"/>
    </xf>
    <xf numFmtId="49" fontId="20" fillId="0" borderId="30">
      <alignment horizontal="left" vertical="center" wrapText="1" indent="3"/>
    </xf>
    <xf numFmtId="49" fontId="20" fillId="0" borderId="30">
      <alignment horizontal="left" vertical="center" wrapText="1" indent="3"/>
    </xf>
    <xf numFmtId="49" fontId="21" fillId="0" borderId="33">
      <alignment horizontal="center" vertical="center" wrapText="1"/>
    </xf>
    <xf numFmtId="49" fontId="20" fillId="0" borderId="32">
      <alignment horizontal="left" vertical="center" wrapText="1" indent="3"/>
    </xf>
    <xf numFmtId="49" fontId="20" fillId="0" borderId="32">
      <alignment horizontal="left" vertical="center" wrapText="1" indent="3"/>
    </xf>
    <xf numFmtId="0" fontId="21" fillId="0" borderId="33">
      <alignment horizontal="center" vertical="center"/>
    </xf>
    <xf numFmtId="0" fontId="23" fillId="0" borderId="29">
      <alignment horizontal="left" vertical="center" wrapText="1"/>
    </xf>
    <xf numFmtId="0" fontId="23" fillId="0" borderId="29">
      <alignment horizontal="left" vertical="center" wrapText="1"/>
    </xf>
    <xf numFmtId="0" fontId="20" fillId="0" borderId="35">
      <alignment horizontal="center" vertical="center"/>
    </xf>
    <xf numFmtId="49" fontId="20" fillId="0" borderId="14">
      <alignment horizontal="left" vertical="center" wrapText="1" indent="3"/>
    </xf>
    <xf numFmtId="49" fontId="20" fillId="0" borderId="14">
      <alignment horizontal="left" vertical="center" wrapText="1" indent="3"/>
    </xf>
    <xf numFmtId="0" fontId="20" fillId="0" borderId="15">
      <alignment horizontal="center" vertical="center"/>
    </xf>
    <xf numFmtId="49" fontId="20" fillId="0" borderId="0">
      <alignment horizontal="left" vertical="center" wrapText="1" indent="3"/>
    </xf>
    <xf numFmtId="49" fontId="20" fillId="0" borderId="0">
      <alignment horizontal="left" vertical="center" wrapText="1" indent="3"/>
    </xf>
    <xf numFmtId="0" fontId="20" fillId="0" borderId="34">
      <alignment horizontal="center" vertical="center"/>
    </xf>
    <xf numFmtId="49" fontId="20" fillId="0" borderId="8">
      <alignment horizontal="left" vertical="center" wrapText="1" indent="3"/>
    </xf>
    <xf numFmtId="49" fontId="20" fillId="0" borderId="8">
      <alignment horizontal="left" vertical="center" wrapText="1" indent="3"/>
    </xf>
    <xf numFmtId="0" fontId="21" fillId="0" borderId="34">
      <alignment horizontal="center" vertical="center"/>
    </xf>
    <xf numFmtId="49" fontId="23" fillId="0" borderId="29">
      <alignment horizontal="left" vertical="center" wrapText="1"/>
    </xf>
    <xf numFmtId="49" fontId="23" fillId="0" borderId="29">
      <alignment horizontal="left" vertical="center" wrapText="1"/>
    </xf>
    <xf numFmtId="0" fontId="20" fillId="0" borderId="36">
      <alignment horizontal="center" vertical="center"/>
    </xf>
    <xf numFmtId="0" fontId="20" fillId="0" borderId="30">
      <alignment horizontal="left" vertical="center" wrapText="1"/>
    </xf>
    <xf numFmtId="0" fontId="20" fillId="0" borderId="30">
      <alignment horizontal="left" vertical="center" wrapText="1"/>
    </xf>
    <xf numFmtId="49" fontId="21" fillId="0" borderId="33">
      <alignment horizontal="center" vertical="center"/>
    </xf>
    <xf numFmtId="0" fontId="20" fillId="0" borderId="32">
      <alignment horizontal="left" vertical="center" wrapText="1"/>
    </xf>
    <xf numFmtId="0" fontId="20" fillId="0" borderId="32">
      <alignment horizontal="left" vertical="center" wrapText="1"/>
    </xf>
    <xf numFmtId="49" fontId="20" fillId="0" borderId="35">
      <alignment horizontal="center" vertical="center"/>
    </xf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20" fillId="0" borderId="15">
      <alignment horizontal="center" vertical="center"/>
    </xf>
    <xf numFmtId="49" fontId="20" fillId="0" borderId="32">
      <alignment horizontal="left" vertical="center" wrapText="1"/>
    </xf>
    <xf numFmtId="49" fontId="20" fillId="0" borderId="32">
      <alignment horizontal="left" vertical="center" wrapText="1"/>
    </xf>
    <xf numFmtId="49" fontId="20" fillId="0" borderId="34">
      <alignment horizontal="center" vertical="center"/>
    </xf>
    <xf numFmtId="49" fontId="21" fillId="0" borderId="33">
      <alignment horizontal="center"/>
    </xf>
    <xf numFmtId="49" fontId="21" fillId="0" borderId="33">
      <alignment horizontal="center"/>
    </xf>
    <xf numFmtId="49" fontId="20" fillId="0" borderId="36">
      <alignment horizontal="center" vertical="center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0" fillId="0" borderId="28">
      <alignment horizontal="center" vertical="top" wrapText="1"/>
    </xf>
    <xf numFmtId="49" fontId="20" fillId="0" borderId="35">
      <alignment horizontal="center" vertical="center" wrapText="1"/>
    </xf>
    <xf numFmtId="49" fontId="20" fillId="0" borderId="35">
      <alignment horizontal="center" vertical="center" wrapText="1"/>
    </xf>
    <xf numFmtId="0" fontId="20" fillId="0" borderId="23"/>
    <xf numFmtId="49" fontId="20" fillId="0" borderId="15">
      <alignment horizontal="center" vertical="center" wrapText="1"/>
    </xf>
    <xf numFmtId="49" fontId="20" fillId="0" borderId="15">
      <alignment horizontal="center" vertical="center" wrapText="1"/>
    </xf>
    <xf numFmtId="4" fontId="20" fillId="0" borderId="38">
      <alignment horizontal="right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" fontId="20" fillId="0" borderId="37">
      <alignment horizontal="right"/>
    </xf>
    <xf numFmtId="49" fontId="20" fillId="0" borderId="36">
      <alignment horizontal="center" vertical="center" wrapText="1"/>
    </xf>
    <xf numFmtId="49" fontId="20" fillId="0" borderId="36">
      <alignment horizontal="center" vertical="center" wrapText="1"/>
    </xf>
    <xf numFmtId="4" fontId="20" fillId="0" borderId="0">
      <alignment horizontal="right" shrinkToFit="1"/>
    </xf>
    <xf numFmtId="49" fontId="20" fillId="0" borderId="37">
      <alignment horizontal="center" vertical="center" wrapText="1"/>
    </xf>
    <xf numFmtId="49" fontId="20" fillId="0" borderId="37">
      <alignment horizontal="center" vertical="center" wrapText="1"/>
    </xf>
    <xf numFmtId="4" fontId="20" fillId="0" borderId="8">
      <alignment horizontal="right"/>
    </xf>
    <xf numFmtId="49" fontId="20" fillId="0" borderId="0">
      <alignment horizontal="center" vertical="center" wrapText="1"/>
    </xf>
    <xf numFmtId="49" fontId="20" fillId="0" borderId="0">
      <alignment horizontal="center" vertical="center" wrapText="1"/>
    </xf>
    <xf numFmtId="49" fontId="20" fillId="0" borderId="8">
      <alignment horizontal="center" wrapText="1"/>
    </xf>
    <xf numFmtId="49" fontId="20" fillId="0" borderId="8">
      <alignment horizontal="center" vertical="center" wrapText="1"/>
    </xf>
    <xf numFmtId="49" fontId="20" fillId="0" borderId="8">
      <alignment horizontal="center" vertical="center" wrapText="1"/>
    </xf>
    <xf numFmtId="0" fontId="20" fillId="0" borderId="14">
      <alignment horizontal="center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0" fontId="24" fillId="0" borderId="8"/>
    <xf numFmtId="0" fontId="21" fillId="0" borderId="33">
      <alignment horizontal="center" vertical="center"/>
    </xf>
    <xf numFmtId="0" fontId="21" fillId="0" borderId="33">
      <alignment horizontal="center" vertical="center"/>
    </xf>
    <xf numFmtId="0" fontId="24" fillId="0" borderId="14"/>
    <xf numFmtId="0" fontId="20" fillId="0" borderId="35">
      <alignment horizontal="center" vertical="center"/>
    </xf>
    <xf numFmtId="0" fontId="20" fillId="0" borderId="35">
      <alignment horizontal="center" vertical="center"/>
    </xf>
    <xf numFmtId="0" fontId="20" fillId="0" borderId="8">
      <alignment horizont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49" fontId="20" fillId="0" borderId="14">
      <alignment horizontal="center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9" fontId="20" fillId="0" borderId="0">
      <alignment horizontal="left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4" fontId="20" fillId="0" borderId="23">
      <alignment horizontal="right"/>
    </xf>
    <xf numFmtId="0" fontId="20" fillId="0" borderId="36">
      <alignment horizontal="center" vertical="center"/>
    </xf>
    <xf numFmtId="0" fontId="20" fillId="0" borderId="36">
      <alignment horizontal="center" vertical="center"/>
    </xf>
    <xf numFmtId="0" fontId="20" fillId="0" borderId="28">
      <alignment horizontal="center" vertical="top"/>
    </xf>
    <xf numFmtId="49" fontId="21" fillId="0" borderId="33">
      <alignment horizontal="center" vertical="center"/>
    </xf>
    <xf numFmtId="49" fontId="21" fillId="0" borderId="33">
      <alignment horizontal="center" vertical="center"/>
    </xf>
    <xf numFmtId="4" fontId="20" fillId="0" borderId="24">
      <alignment horizontal="right"/>
    </xf>
    <xf numFmtId="49" fontId="20" fillId="0" borderId="35">
      <alignment horizontal="center" vertical="center"/>
    </xf>
    <xf numFmtId="49" fontId="20" fillId="0" borderId="35">
      <alignment horizontal="center" vertical="center"/>
    </xf>
    <xf numFmtId="4" fontId="20" fillId="0" borderId="39">
      <alignment horizontal="right"/>
    </xf>
    <xf numFmtId="49" fontId="20" fillId="0" borderId="15">
      <alignment horizontal="center" vertical="center"/>
    </xf>
    <xf numFmtId="49" fontId="20" fillId="0" borderId="15">
      <alignment horizontal="center" vertical="center"/>
    </xf>
    <xf numFmtId="0" fontId="20" fillId="0" borderId="24"/>
    <xf numFmtId="49" fontId="20" fillId="0" borderId="34">
      <alignment horizontal="center" vertical="center"/>
    </xf>
    <xf numFmtId="49" fontId="20" fillId="0" borderId="34">
      <alignment horizontal="center" vertical="center"/>
    </xf>
    <xf numFmtId="0" fontId="22" fillId="0" borderId="28">
      <alignment wrapText="1"/>
    </xf>
    <xf numFmtId="49" fontId="20" fillId="0" borderId="36">
      <alignment horizontal="center" vertical="center"/>
    </xf>
    <xf numFmtId="49" fontId="20" fillId="0" borderId="36">
      <alignment horizontal="center" vertical="center"/>
    </xf>
    <xf numFmtId="0" fontId="19" fillId="0" borderId="40"/>
    <xf numFmtId="49" fontId="20" fillId="0" borderId="8">
      <alignment horizontal="center"/>
    </xf>
    <xf numFmtId="49" fontId="20" fillId="0" borderId="8">
      <alignment horizontal="center"/>
    </xf>
    <xf numFmtId="0" fontId="20" fillId="0" borderId="14">
      <alignment horizontal="center"/>
    </xf>
    <xf numFmtId="0" fontId="20" fillId="0" borderId="14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49" fontId="20" fillId="0" borderId="8"/>
    <xf numFmtId="49" fontId="20" fillId="0" borderId="8"/>
    <xf numFmtId="0" fontId="20" fillId="0" borderId="28">
      <alignment horizontal="center" vertical="top"/>
    </xf>
    <xf numFmtId="0" fontId="20" fillId="0" borderId="28">
      <alignment horizontal="center" vertical="top"/>
    </xf>
    <xf numFmtId="49" fontId="20" fillId="0" borderId="28">
      <alignment horizontal="center" vertical="top" wrapText="1"/>
    </xf>
    <xf numFmtId="49" fontId="20" fillId="0" borderId="28">
      <alignment horizontal="center" vertical="top" wrapText="1"/>
    </xf>
    <xf numFmtId="0" fontId="20" fillId="0" borderId="23"/>
    <xf numFmtId="0" fontId="20" fillId="0" borderId="23"/>
    <xf numFmtId="4" fontId="20" fillId="0" borderId="38">
      <alignment horizontal="right"/>
    </xf>
    <xf numFmtId="4" fontId="20" fillId="0" borderId="38">
      <alignment horizontal="right"/>
    </xf>
    <xf numFmtId="4" fontId="20" fillId="0" borderId="37">
      <alignment horizontal="right"/>
    </xf>
    <xf numFmtId="4" fontId="20" fillId="0" borderId="37">
      <alignment horizontal="right"/>
    </xf>
    <xf numFmtId="4" fontId="20" fillId="0" borderId="0">
      <alignment horizontal="right" shrinkToFit="1"/>
    </xf>
    <xf numFmtId="4" fontId="20" fillId="0" borderId="0">
      <alignment horizontal="right" shrinkToFit="1"/>
    </xf>
    <xf numFmtId="4" fontId="20" fillId="0" borderId="8">
      <alignment horizontal="right"/>
    </xf>
    <xf numFmtId="4" fontId="20" fillId="0" borderId="8">
      <alignment horizontal="right"/>
    </xf>
    <xf numFmtId="0" fontId="20" fillId="0" borderId="14"/>
    <xf numFmtId="0" fontId="20" fillId="0" borderId="14"/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0" fontId="20" fillId="0" borderId="8">
      <alignment horizontal="center"/>
    </xf>
    <xf numFmtId="0" fontId="20" fillId="0" borderId="8">
      <alignment horizontal="center"/>
    </xf>
    <xf numFmtId="49" fontId="20" fillId="0" borderId="14">
      <alignment horizontal="center"/>
    </xf>
    <xf numFmtId="49" fontId="20" fillId="0" borderId="14">
      <alignment horizontal="center"/>
    </xf>
    <xf numFmtId="49" fontId="20" fillId="0" borderId="0">
      <alignment horizontal="left"/>
    </xf>
    <xf numFmtId="49" fontId="20" fillId="0" borderId="0">
      <alignment horizontal="left"/>
    </xf>
    <xf numFmtId="4" fontId="20" fillId="0" borderId="23">
      <alignment horizontal="right"/>
    </xf>
    <xf numFmtId="4" fontId="20" fillId="0" borderId="23">
      <alignment horizontal="right"/>
    </xf>
    <xf numFmtId="0" fontId="20" fillId="0" borderId="28">
      <alignment horizontal="center" vertical="top"/>
    </xf>
    <xf numFmtId="0" fontId="20" fillId="0" borderId="28">
      <alignment horizontal="center" vertical="top"/>
    </xf>
    <xf numFmtId="4" fontId="20" fillId="0" borderId="24">
      <alignment horizontal="right"/>
    </xf>
    <xf numFmtId="4" fontId="20" fillId="0" borderId="24">
      <alignment horizontal="right"/>
    </xf>
    <xf numFmtId="4" fontId="20" fillId="0" borderId="39">
      <alignment horizontal="right"/>
    </xf>
    <xf numFmtId="4" fontId="20" fillId="0" borderId="39">
      <alignment horizontal="right"/>
    </xf>
    <xf numFmtId="0" fontId="20" fillId="0" borderId="24"/>
    <xf numFmtId="0" fontId="20" fillId="0" borderId="24"/>
    <xf numFmtId="0" fontId="19" fillId="0" borderId="40"/>
    <xf numFmtId="0" fontId="19" fillId="0" borderId="40"/>
    <xf numFmtId="0" fontId="18" fillId="3" borderId="0"/>
    <xf numFmtId="0" fontId="18" fillId="3" borderId="0"/>
    <xf numFmtId="0" fontId="18" fillId="4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3" borderId="8"/>
    <xf numFmtId="0" fontId="18" fillId="3" borderId="8"/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1">
      <alignment horizontal="left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12">
      <alignment horizontal="left" wrapText="1" indent="1"/>
    </xf>
    <xf numFmtId="0" fontId="18" fillId="3" borderId="42"/>
    <xf numFmtId="0" fontId="18" fillId="3" borderId="42"/>
    <xf numFmtId="0" fontId="20" fillId="0" borderId="17">
      <alignment horizontal="left" wrapText="1" indent="2"/>
    </xf>
    <xf numFmtId="0" fontId="20" fillId="0" borderId="41">
      <alignment horizontal="left" wrapText="1"/>
    </xf>
    <xf numFmtId="0" fontId="20" fillId="0" borderId="41">
      <alignment horizontal="left" wrapText="1"/>
    </xf>
    <xf numFmtId="0" fontId="19" fillId="0" borderId="0"/>
    <xf numFmtId="0" fontId="20" fillId="0" borderId="12">
      <alignment horizontal="left" wrapText="1" indent="1"/>
    </xf>
    <xf numFmtId="0" fontId="20" fillId="0" borderId="12">
      <alignment horizontal="left" wrapText="1" indent="1"/>
    </xf>
    <xf numFmtId="0" fontId="26" fillId="0" borderId="0">
      <alignment horizontal="center" vertical="top"/>
    </xf>
    <xf numFmtId="0" fontId="20" fillId="0" borderId="17">
      <alignment horizontal="left" wrapText="1" indent="2"/>
    </xf>
    <xf numFmtId="0" fontId="20" fillId="0" borderId="17">
      <alignment horizontal="left" wrapText="1" indent="2"/>
    </xf>
    <xf numFmtId="0" fontId="20" fillId="0" borderId="14">
      <alignment horizontal="left"/>
    </xf>
    <xf numFmtId="0" fontId="18" fillId="3" borderId="14"/>
    <xf numFmtId="0" fontId="18" fillId="3" borderId="14"/>
    <xf numFmtId="49" fontId="20" fillId="0" borderId="33">
      <alignment horizontal="center" wrapText="1"/>
    </xf>
    <xf numFmtId="0" fontId="27" fillId="0" borderId="0">
      <alignment horizontal="center" wrapText="1"/>
    </xf>
    <xf numFmtId="0" fontId="27" fillId="0" borderId="0">
      <alignment horizontal="center" wrapText="1"/>
    </xf>
    <xf numFmtId="49" fontId="20" fillId="0" borderId="35">
      <alignment horizontal="center" wrapTex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49" fontId="20" fillId="0" borderId="34">
      <alignment horizontal="center"/>
    </xf>
    <xf numFmtId="0" fontId="20" fillId="0" borderId="8">
      <alignment wrapText="1"/>
    </xf>
    <xf numFmtId="0" fontId="20" fillId="0" borderId="8">
      <alignment wrapText="1"/>
    </xf>
    <xf numFmtId="0" fontId="20" fillId="0" borderId="37"/>
    <xf numFmtId="0" fontId="20" fillId="0" borderId="42">
      <alignment wrapText="1"/>
    </xf>
    <xf numFmtId="0" fontId="20" fillId="0" borderId="42">
      <alignment wrapText="1"/>
    </xf>
    <xf numFmtId="49" fontId="20" fillId="0" borderId="14"/>
    <xf numFmtId="0" fontId="20" fillId="0" borderId="14">
      <alignment horizontal="left"/>
    </xf>
    <xf numFmtId="0" fontId="20" fillId="0" borderId="14">
      <alignment horizontal="left"/>
    </xf>
    <xf numFmtId="49" fontId="20" fillId="0" borderId="0"/>
    <xf numFmtId="0" fontId="18" fillId="3" borderId="43"/>
    <xf numFmtId="0" fontId="18" fillId="3" borderId="43"/>
    <xf numFmtId="49" fontId="20" fillId="0" borderId="9">
      <alignment horizontal="center"/>
    </xf>
    <xf numFmtId="49" fontId="20" fillId="0" borderId="33">
      <alignment horizontal="center" wrapText="1"/>
    </xf>
    <xf numFmtId="49" fontId="20" fillId="0" borderId="33">
      <alignment horizontal="center" wrapText="1"/>
    </xf>
    <xf numFmtId="49" fontId="20" fillId="0" borderId="23">
      <alignment horizontal="center"/>
    </xf>
    <xf numFmtId="49" fontId="20" fillId="0" borderId="35">
      <alignment horizontal="center" wrapText="1"/>
    </xf>
    <xf numFmtId="49" fontId="20" fillId="0" borderId="35">
      <alignment horizontal="center" wrapText="1"/>
    </xf>
    <xf numFmtId="49" fontId="20" fillId="0" borderId="28">
      <alignment horizontal="center"/>
    </xf>
    <xf numFmtId="49" fontId="20" fillId="0" borderId="34">
      <alignment horizontal="center"/>
    </xf>
    <xf numFmtId="49" fontId="20" fillId="0" borderId="34">
      <alignment horizontal="center"/>
    </xf>
    <xf numFmtId="49" fontId="20" fillId="0" borderId="38">
      <alignment horizontal="center" vertical="center" wrapText="1"/>
    </xf>
    <xf numFmtId="0" fontId="18" fillId="3" borderId="44"/>
    <xf numFmtId="0" fontId="18" fillId="3" borderId="44"/>
    <xf numFmtId="4" fontId="20" fillId="0" borderId="28">
      <alignment horizontal="right"/>
    </xf>
    <xf numFmtId="0" fontId="20" fillId="0" borderId="37"/>
    <xf numFmtId="0" fontId="20" fillId="0" borderId="37"/>
    <xf numFmtId="0" fontId="20" fillId="5" borderId="0"/>
    <xf numFmtId="0" fontId="20" fillId="0" borderId="0">
      <alignment horizontal="center"/>
    </xf>
    <xf numFmtId="0" fontId="20" fillId="0" borderId="0">
      <alignment horizontal="center"/>
    </xf>
    <xf numFmtId="0" fontId="27" fillId="0" borderId="0">
      <alignment horizontal="center" wrapText="1"/>
    </xf>
    <xf numFmtId="49" fontId="20" fillId="0" borderId="14"/>
    <xf numFmtId="49" fontId="20" fillId="0" borderId="14"/>
    <xf numFmtId="0" fontId="20" fillId="0" borderId="0">
      <alignment horizontal="center"/>
    </xf>
    <xf numFmtId="49" fontId="20" fillId="0" borderId="0"/>
    <xf numFmtId="49" fontId="20" fillId="0" borderId="0"/>
    <xf numFmtId="0" fontId="20" fillId="0" borderId="8">
      <alignment wrapText="1"/>
    </xf>
    <xf numFmtId="49" fontId="20" fillId="0" borderId="9">
      <alignment horizontal="center"/>
    </xf>
    <xf numFmtId="49" fontId="20" fillId="0" borderId="9">
      <alignment horizontal="center"/>
    </xf>
    <xf numFmtId="0" fontId="20" fillId="0" borderId="42">
      <alignment wrapText="1"/>
    </xf>
    <xf numFmtId="49" fontId="20" fillId="0" borderId="23">
      <alignment horizontal="center"/>
    </xf>
    <xf numFmtId="49" fontId="20" fillId="0" borderId="23">
      <alignment horizontal="center"/>
    </xf>
    <xf numFmtId="0" fontId="28" fillId="0" borderId="45"/>
    <xf numFmtId="49" fontId="20" fillId="0" borderId="28">
      <alignment horizontal="center"/>
    </xf>
    <xf numFmtId="49" fontId="20" fillId="0" borderId="28">
      <alignment horizontal="center"/>
    </xf>
    <xf numFmtId="49" fontId="29" fillId="0" borderId="46">
      <alignment horizontal="right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6">
      <alignment horizontal="right"/>
    </xf>
    <xf numFmtId="49" fontId="20" fillId="0" borderId="38">
      <alignment horizontal="center" vertical="center" wrapText="1"/>
    </xf>
    <xf numFmtId="49" fontId="20" fillId="0" borderId="38">
      <alignment horizontal="center" vertical="center" wrapText="1"/>
    </xf>
    <xf numFmtId="0" fontId="28" fillId="0" borderId="8"/>
    <xf numFmtId="0" fontId="18" fillId="3" borderId="47"/>
    <xf numFmtId="0" fontId="18" fillId="3" borderId="47"/>
    <xf numFmtId="0" fontId="19" fillId="0" borderId="37"/>
    <xf numFmtId="4" fontId="20" fillId="0" borderId="28">
      <alignment horizontal="right"/>
    </xf>
    <xf numFmtId="4" fontId="20" fillId="0" borderId="28">
      <alignment horizontal="right"/>
    </xf>
    <xf numFmtId="0" fontId="20" fillId="0" borderId="38">
      <alignment horizontal="center"/>
    </xf>
    <xf numFmtId="0" fontId="20" fillId="5" borderId="37"/>
    <xf numFmtId="0" fontId="20" fillId="5" borderId="37"/>
    <xf numFmtId="49" fontId="18" fillId="0" borderId="48">
      <alignment horizontal="center"/>
    </xf>
    <xf numFmtId="0" fontId="20" fillId="5" borderId="0"/>
    <xf numFmtId="0" fontId="20" fillId="5" borderId="0"/>
    <xf numFmtId="165" fontId="20" fillId="0" borderId="20">
      <alignment horizontal="center"/>
    </xf>
    <xf numFmtId="0" fontId="27" fillId="0" borderId="0">
      <alignment horizontal="center" wrapText="1"/>
    </xf>
    <xf numFmtId="0" fontId="27" fillId="0" borderId="0">
      <alignment horizontal="center" wrapText="1"/>
    </xf>
    <xf numFmtId="0" fontId="20" fillId="0" borderId="49">
      <alignment horizontal="center"/>
    </xf>
    <xf numFmtId="0" fontId="28" fillId="0" borderId="45"/>
    <xf numFmtId="0" fontId="28" fillId="0" borderId="45"/>
    <xf numFmtId="49" fontId="20" fillId="0" borderId="22">
      <alignment horizontal="center"/>
    </xf>
    <xf numFmtId="49" fontId="29" fillId="0" borderId="46">
      <alignment horizontal="right"/>
    </xf>
    <xf numFmtId="49" fontId="29" fillId="0" borderId="46">
      <alignment horizontal="right"/>
    </xf>
    <xf numFmtId="49" fontId="20" fillId="0" borderId="20">
      <alignment horizontal="center"/>
    </xf>
    <xf numFmtId="0" fontId="20" fillId="0" borderId="46">
      <alignment horizontal="right"/>
    </xf>
    <xf numFmtId="0" fontId="20" fillId="0" borderId="46">
      <alignment horizontal="right"/>
    </xf>
    <xf numFmtId="0" fontId="20" fillId="0" borderId="20">
      <alignment horizontal="center"/>
    </xf>
    <xf numFmtId="0" fontId="28" fillId="0" borderId="8"/>
    <xf numFmtId="0" fontId="28" fillId="0" borderId="8"/>
    <xf numFmtId="49" fontId="20" fillId="0" borderId="50">
      <alignment horizontal="center"/>
    </xf>
    <xf numFmtId="0" fontId="20" fillId="0" borderId="38">
      <alignment horizontal="center"/>
    </xf>
    <xf numFmtId="0" fontId="20" fillId="0" borderId="38">
      <alignment horizontal="center"/>
    </xf>
    <xf numFmtId="0" fontId="28" fillId="0" borderId="0"/>
    <xf numFmtId="49" fontId="18" fillId="0" borderId="48">
      <alignment horizontal="center"/>
    </xf>
    <xf numFmtId="49" fontId="18" fillId="0" borderId="48">
      <alignment horizontal="center"/>
    </xf>
    <xf numFmtId="0" fontId="18" fillId="0" borderId="51"/>
    <xf numFmtId="165" fontId="20" fillId="0" borderId="20">
      <alignment horizontal="center"/>
    </xf>
    <xf numFmtId="165" fontId="20" fillId="0" borderId="20">
      <alignment horizontal="center"/>
    </xf>
    <xf numFmtId="0" fontId="18" fillId="0" borderId="40"/>
    <xf numFmtId="0" fontId="20" fillId="0" borderId="49">
      <alignment horizontal="center"/>
    </xf>
    <xf numFmtId="0" fontId="20" fillId="0" borderId="49">
      <alignment horizontal="center"/>
    </xf>
    <xf numFmtId="4" fontId="20" fillId="0" borderId="17">
      <alignment horizontal="right"/>
    </xf>
    <xf numFmtId="49" fontId="20" fillId="0" borderId="22">
      <alignment horizontal="center"/>
    </xf>
    <xf numFmtId="49" fontId="20" fillId="0" borderId="22">
      <alignment horizontal="center"/>
    </xf>
    <xf numFmtId="49" fontId="20" fillId="0" borderId="24">
      <alignment horizontal="center"/>
    </xf>
    <xf numFmtId="49" fontId="20" fillId="0" borderId="20">
      <alignment horizontal="center"/>
    </xf>
    <xf numFmtId="49" fontId="20" fillId="0" borderId="20">
      <alignment horizontal="center"/>
    </xf>
    <xf numFmtId="0" fontId="20" fillId="0" borderId="52">
      <alignment horizontal="left" wrapText="1"/>
    </xf>
    <xf numFmtId="0" fontId="20" fillId="0" borderId="20">
      <alignment horizontal="center"/>
    </xf>
    <xf numFmtId="0" fontId="20" fillId="0" borderId="20">
      <alignment horizontal="center"/>
    </xf>
    <xf numFmtId="0" fontId="20" fillId="0" borderId="21">
      <alignment horizontal="left" wrapText="1" indent="1"/>
    </xf>
    <xf numFmtId="49" fontId="20" fillId="0" borderId="50">
      <alignment horizontal="center"/>
    </xf>
    <xf numFmtId="49" fontId="20" fillId="0" borderId="50">
      <alignment horizontal="center"/>
    </xf>
    <xf numFmtId="0" fontId="20" fillId="0" borderId="53">
      <alignment horizontal="left" wrapText="1" indent="2"/>
    </xf>
    <xf numFmtId="0" fontId="19" fillId="0" borderId="37"/>
    <xf numFmtId="0" fontId="19" fillId="0" borderId="37"/>
    <xf numFmtId="0" fontId="20" fillId="5" borderId="37"/>
    <xf numFmtId="0" fontId="28" fillId="0" borderId="0"/>
    <xf numFmtId="0" fontId="28" fillId="0" borderId="0"/>
    <xf numFmtId="0" fontId="27" fillId="0" borderId="0">
      <alignment horizontal="left" wrapText="1"/>
    </xf>
    <xf numFmtId="0" fontId="18" fillId="0" borderId="51"/>
    <xf numFmtId="0" fontId="18" fillId="0" borderId="51"/>
    <xf numFmtId="49" fontId="18" fillId="0" borderId="0"/>
    <xf numFmtId="0" fontId="18" fillId="0" borderId="40"/>
    <xf numFmtId="0" fontId="18" fillId="0" borderId="40"/>
    <xf numFmtId="0" fontId="20" fillId="0" borderId="0">
      <alignment horizontal="right"/>
    </xf>
    <xf numFmtId="4" fontId="20" fillId="0" borderId="17">
      <alignment horizontal="right"/>
    </xf>
    <xf numFmtId="4" fontId="20" fillId="0" borderId="17">
      <alignment horizontal="right"/>
    </xf>
    <xf numFmtId="49" fontId="20" fillId="0" borderId="0">
      <alignment horizontal="right"/>
    </xf>
    <xf numFmtId="49" fontId="20" fillId="0" borderId="24">
      <alignment horizontal="center"/>
    </xf>
    <xf numFmtId="49" fontId="20" fillId="0" borderId="24">
      <alignment horizontal="center"/>
    </xf>
    <xf numFmtId="0" fontId="20" fillId="0" borderId="0">
      <alignment horizontal="left" wrapText="1"/>
    </xf>
    <xf numFmtId="0" fontId="20" fillId="0" borderId="52">
      <alignment horizontal="left" wrapText="1"/>
    </xf>
    <xf numFmtId="0" fontId="20" fillId="0" borderId="52">
      <alignment horizontal="left" wrapText="1"/>
    </xf>
    <xf numFmtId="0" fontId="20" fillId="0" borderId="8">
      <alignment horizontal="left"/>
    </xf>
    <xf numFmtId="0" fontId="20" fillId="0" borderId="21">
      <alignment horizontal="left" wrapText="1" indent="1"/>
    </xf>
    <xf numFmtId="0" fontId="20" fillId="0" borderId="21">
      <alignment horizontal="left" wrapText="1" indent="1"/>
    </xf>
    <xf numFmtId="0" fontId="20" fillId="0" borderId="10">
      <alignment horizontal="left" wrapText="1"/>
    </xf>
    <xf numFmtId="0" fontId="20" fillId="0" borderId="20">
      <alignment horizontal="left" wrapText="1" indent="2"/>
    </xf>
    <xf numFmtId="0" fontId="20" fillId="0" borderId="20">
      <alignment horizontal="left" wrapText="1" indent="2"/>
    </xf>
    <xf numFmtId="0" fontId="20" fillId="0" borderId="42"/>
    <xf numFmtId="0" fontId="18" fillId="3" borderId="54"/>
    <xf numFmtId="0" fontId="18" fillId="3" borderId="54"/>
    <xf numFmtId="0" fontId="21" fillId="0" borderId="53">
      <alignment horizontal="left" wrapText="1"/>
    </xf>
    <xf numFmtId="0" fontId="20" fillId="5" borderId="26"/>
    <xf numFmtId="0" fontId="20" fillId="5" borderId="26"/>
    <xf numFmtId="49" fontId="20" fillId="0" borderId="0">
      <alignment horizontal="center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49" fontId="20" fillId="0" borderId="34">
      <alignment horizontal="center" wrapText="1"/>
    </xf>
    <xf numFmtId="49" fontId="18" fillId="0" borderId="0"/>
    <xf numFmtId="49" fontId="18" fillId="0" borderId="0"/>
    <xf numFmtId="0" fontId="20" fillId="0" borderId="55"/>
    <xf numFmtId="0" fontId="20" fillId="0" borderId="0">
      <alignment horizontal="right"/>
    </xf>
    <xf numFmtId="0" fontId="20" fillId="0" borderId="0">
      <alignment horizontal="right"/>
    </xf>
    <xf numFmtId="0" fontId="20" fillId="0" borderId="56">
      <alignment horizontal="center" wrapText="1"/>
    </xf>
    <xf numFmtId="49" fontId="20" fillId="0" borderId="0">
      <alignment horizontal="right"/>
    </xf>
    <xf numFmtId="49" fontId="20" fillId="0" borderId="0">
      <alignment horizontal="right"/>
    </xf>
    <xf numFmtId="0" fontId="18" fillId="0" borderId="37"/>
    <xf numFmtId="0" fontId="20" fillId="0" borderId="0">
      <alignment horizontal="left" wrapText="1"/>
    </xf>
    <xf numFmtId="0" fontId="20" fillId="0" borderId="0">
      <alignment horizontal="left" wrapText="1"/>
    </xf>
    <xf numFmtId="49" fontId="20" fillId="0" borderId="0">
      <alignment horizontal="center"/>
    </xf>
    <xf numFmtId="0" fontId="20" fillId="0" borderId="8">
      <alignment horizontal="left"/>
    </xf>
    <xf numFmtId="0" fontId="20" fillId="0" borderId="8">
      <alignment horizontal="left"/>
    </xf>
    <xf numFmtId="49" fontId="20" fillId="0" borderId="9">
      <alignment horizontal="center" wrapText="1"/>
    </xf>
    <xf numFmtId="0" fontId="20" fillId="0" borderId="10">
      <alignment horizontal="left" wrapText="1"/>
    </xf>
    <xf numFmtId="0" fontId="20" fillId="0" borderId="10">
      <alignment horizontal="left" wrapText="1"/>
    </xf>
    <xf numFmtId="49" fontId="20" fillId="0" borderId="11">
      <alignment horizontal="center" wrapText="1"/>
    </xf>
    <xf numFmtId="0" fontId="20" fillId="0" borderId="42"/>
    <xf numFmtId="0" fontId="20" fillId="0" borderId="42"/>
    <xf numFmtId="49" fontId="20" fillId="0" borderId="8"/>
    <xf numFmtId="0" fontId="21" fillId="0" borderId="53">
      <alignment horizontal="left" wrapText="1"/>
    </xf>
    <xf numFmtId="0" fontId="21" fillId="0" borderId="53">
      <alignment horizontal="left" wrapText="1"/>
    </xf>
    <xf numFmtId="4" fontId="20" fillId="0" borderId="13">
      <alignment horizontal="right"/>
    </xf>
    <xf numFmtId="0" fontId="20" fillId="0" borderId="16">
      <alignment horizontal="left" wrapText="1" indent="2"/>
    </xf>
    <xf numFmtId="0" fontId="20" fillId="0" borderId="16">
      <alignment horizontal="left" wrapText="1" indent="2"/>
    </xf>
    <xf numFmtId="4" fontId="20" fillId="0" borderId="9">
      <alignment horizontal="right"/>
    </xf>
    <xf numFmtId="49" fontId="20" fillId="0" borderId="0">
      <alignment horizontal="center" wrapText="1"/>
    </xf>
    <xf numFmtId="49" fontId="20" fillId="0" borderId="0">
      <alignment horizontal="center" wrapText="1"/>
    </xf>
    <xf numFmtId="4" fontId="20" fillId="0" borderId="16">
      <alignment horizontal="right"/>
    </xf>
    <xf numFmtId="49" fontId="20" fillId="0" borderId="34">
      <alignment horizontal="center" wrapText="1"/>
    </xf>
    <xf numFmtId="49" fontId="20" fillId="0" borderId="34">
      <alignment horizontal="center" wrapText="1"/>
    </xf>
    <xf numFmtId="49" fontId="20" fillId="0" borderId="17">
      <alignment horizontal="center"/>
    </xf>
    <xf numFmtId="0" fontId="20" fillId="0" borderId="55"/>
    <xf numFmtId="0" fontId="20" fillId="0" borderId="55"/>
    <xf numFmtId="4" fontId="20" fillId="0" borderId="18">
      <alignment horizontal="right"/>
    </xf>
    <xf numFmtId="0" fontId="20" fillId="0" borderId="56">
      <alignment horizontal="center" wrapText="1"/>
    </xf>
    <xf numFmtId="0" fontId="20" fillId="0" borderId="56">
      <alignment horizontal="center" wrapText="1"/>
    </xf>
    <xf numFmtId="0" fontId="20" fillId="0" borderId="19">
      <alignment horizontal="left" wrapText="1"/>
    </xf>
    <xf numFmtId="0" fontId="18" fillId="3" borderId="37"/>
    <xf numFmtId="0" fontId="18" fillId="3" borderId="37"/>
    <xf numFmtId="0" fontId="21" fillId="0" borderId="20">
      <alignment horizontal="left" wrapText="1"/>
    </xf>
    <xf numFmtId="49" fontId="20" fillId="0" borderId="15">
      <alignment horizontal="center"/>
    </xf>
    <xf numFmtId="49" fontId="20" fillId="0" borderId="15">
      <alignment horizontal="center"/>
    </xf>
    <xf numFmtId="0" fontId="20" fillId="0" borderId="8"/>
    <xf numFmtId="0" fontId="18" fillId="0" borderId="37"/>
    <xf numFmtId="0" fontId="18" fillId="0" borderId="37"/>
    <xf numFmtId="0" fontId="18" fillId="0" borderId="8"/>
    <xf numFmtId="0" fontId="17" fillId="0" borderId="0"/>
    <xf numFmtId="0" fontId="30" fillId="0" borderId="0"/>
  </cellStyleXfs>
  <cellXfs count="77">
    <xf numFmtId="0" fontId="0" fillId="0" borderId="0" xfId="0"/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top" shrinkToFit="1"/>
    </xf>
    <xf numFmtId="164" fontId="8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/>
    </xf>
    <xf numFmtId="164" fontId="1" fillId="2" borderId="7" xfId="0" applyNumberFormat="1" applyFont="1" applyFill="1" applyBorder="1" applyAlignment="1">
      <alignment horizontal="center" vertical="top"/>
    </xf>
    <xf numFmtId="164" fontId="7" fillId="2" borderId="0" xfId="0" applyNumberFormat="1" applyFont="1" applyFill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11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0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vertical="top" wrapText="1" shrinkToFit="1"/>
    </xf>
    <xf numFmtId="0" fontId="12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3" fillId="2" borderId="0" xfId="0" applyFont="1" applyFill="1" applyBorder="1" applyAlignment="1">
      <alignment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0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164" fontId="14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0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0" fontId="16" fillId="2" borderId="0" xfId="0" applyFont="1" applyFill="1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68"/>
  <sheetViews>
    <sheetView tabSelected="1" zoomScale="70" zoomScaleNormal="70" workbookViewId="0">
      <selection activeCell="G1" sqref="G1:J1"/>
    </sheetView>
  </sheetViews>
  <sheetFormatPr defaultRowHeight="12.75" x14ac:dyDescent="0.2"/>
  <cols>
    <col min="1" max="1" width="10.7109375" style="1" customWidth="1"/>
    <col min="2" max="2" width="121.7109375" style="1" customWidth="1"/>
    <col min="3" max="3" width="19.5703125" style="1" customWidth="1"/>
    <col min="4" max="4" width="18" style="1" customWidth="1"/>
    <col min="5" max="5" width="13.7109375" style="1" customWidth="1"/>
    <col min="6" max="6" width="19.7109375" style="1" customWidth="1"/>
    <col min="7" max="7" width="18.85546875" style="1" customWidth="1"/>
    <col min="8" max="8" width="15.42578125" style="1" customWidth="1"/>
    <col min="9" max="9" width="15.85546875" style="1" customWidth="1"/>
    <col min="10" max="10" width="14.7109375" style="1" customWidth="1"/>
    <col min="11" max="16384" width="9.140625" style="1"/>
  </cols>
  <sheetData>
    <row r="1" spans="1:10" x14ac:dyDescent="0.2">
      <c r="E1" s="2"/>
      <c r="F1" s="2"/>
      <c r="G1" s="64"/>
      <c r="H1" s="64"/>
      <c r="I1" s="64"/>
      <c r="J1" s="64"/>
    </row>
    <row r="2" spans="1:10" ht="15.75" x14ac:dyDescent="0.2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x14ac:dyDescent="0.2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2">
      <c r="A4" s="3"/>
      <c r="B4" s="4"/>
      <c r="C4" s="4"/>
      <c r="D4" s="4"/>
      <c r="E4" s="4"/>
      <c r="F4" s="5"/>
      <c r="G4" s="6"/>
      <c r="H4" s="7"/>
      <c r="I4" s="7"/>
      <c r="J4" s="8" t="s">
        <v>2</v>
      </c>
    </row>
    <row r="5" spans="1:10" x14ac:dyDescent="0.2">
      <c r="A5" s="62" t="s">
        <v>3</v>
      </c>
      <c r="B5" s="62" t="s">
        <v>4</v>
      </c>
      <c r="C5" s="68" t="s">
        <v>5</v>
      </c>
      <c r="D5" s="69"/>
      <c r="E5" s="70"/>
      <c r="F5" s="71" t="s">
        <v>6</v>
      </c>
      <c r="G5" s="72"/>
      <c r="H5" s="73"/>
      <c r="I5" s="62" t="s">
        <v>7</v>
      </c>
      <c r="J5" s="74" t="s">
        <v>8</v>
      </c>
    </row>
    <row r="6" spans="1:10" x14ac:dyDescent="0.2">
      <c r="A6" s="67"/>
      <c r="B6" s="67"/>
      <c r="C6" s="60" t="s">
        <v>9</v>
      </c>
      <c r="D6" s="60" t="s">
        <v>10</v>
      </c>
      <c r="E6" s="60" t="s">
        <v>11</v>
      </c>
      <c r="F6" s="62" t="s">
        <v>9</v>
      </c>
      <c r="G6" s="62" t="s">
        <v>10</v>
      </c>
      <c r="H6" s="60" t="s">
        <v>11</v>
      </c>
      <c r="I6" s="67"/>
      <c r="J6" s="75"/>
    </row>
    <row r="7" spans="1:10" x14ac:dyDescent="0.2">
      <c r="A7" s="63"/>
      <c r="B7" s="63"/>
      <c r="C7" s="61"/>
      <c r="D7" s="61"/>
      <c r="E7" s="61"/>
      <c r="F7" s="63"/>
      <c r="G7" s="63"/>
      <c r="H7" s="61"/>
      <c r="I7" s="63"/>
      <c r="J7" s="76"/>
    </row>
    <row r="8" spans="1:10" ht="12.75" customHeight="1" x14ac:dyDescent="0.2">
      <c r="A8" s="9">
        <v>1</v>
      </c>
      <c r="B8" s="9">
        <v>2</v>
      </c>
      <c r="C8" s="9">
        <v>6</v>
      </c>
      <c r="D8" s="9">
        <v>7</v>
      </c>
      <c r="E8" s="9" t="s">
        <v>12</v>
      </c>
      <c r="F8" s="9">
        <v>6</v>
      </c>
      <c r="G8" s="9">
        <v>7</v>
      </c>
      <c r="H8" s="9" t="s">
        <v>12</v>
      </c>
      <c r="I8" s="9" t="s">
        <v>13</v>
      </c>
      <c r="J8" s="10" t="s">
        <v>14</v>
      </c>
    </row>
    <row r="9" spans="1:10" x14ac:dyDescent="0.2">
      <c r="A9" s="11"/>
      <c r="B9" s="12" t="s">
        <v>15</v>
      </c>
      <c r="C9" s="13">
        <f>C10+C19</f>
        <v>188880672.80000001</v>
      </c>
      <c r="D9" s="13">
        <f>D10+D19</f>
        <v>41254246.800000004</v>
      </c>
      <c r="E9" s="14">
        <f t="shared" ref="E9:E20" si="0">D9/C9*100</f>
        <v>21.841433635554054</v>
      </c>
      <c r="F9" s="13">
        <f>F10+F19</f>
        <v>199232247.40000001</v>
      </c>
      <c r="G9" s="13">
        <f>G10+G19</f>
        <v>58784201.800000004</v>
      </c>
      <c r="H9" s="15">
        <f t="shared" ref="H9:H20" si="1">G9/F9*100</f>
        <v>29.50536500347684</v>
      </c>
      <c r="I9" s="15">
        <f>G9-D9</f>
        <v>17529955</v>
      </c>
      <c r="J9" s="15">
        <f>G9/D9*100</f>
        <v>142.49248588874977</v>
      </c>
    </row>
    <row r="10" spans="1:10" x14ac:dyDescent="0.2">
      <c r="A10" s="11"/>
      <c r="B10" s="16" t="s">
        <v>16</v>
      </c>
      <c r="C10" s="17">
        <v>168194273</v>
      </c>
      <c r="D10" s="17">
        <v>37605505.200000003</v>
      </c>
      <c r="E10" s="18">
        <f t="shared" si="0"/>
        <v>22.358374354399096</v>
      </c>
      <c r="F10" s="17">
        <v>181904681.09999999</v>
      </c>
      <c r="G10" s="17">
        <v>52739977.100000001</v>
      </c>
      <c r="H10" s="19">
        <f t="shared" si="1"/>
        <v>28.99319400747406</v>
      </c>
      <c r="I10" s="18">
        <f t="shared" ref="I10:I20" si="2">G10-D10</f>
        <v>15134471.899999999</v>
      </c>
      <c r="J10" s="18">
        <f t="shared" ref="J10:J20" si="3">G10/D10*100</f>
        <v>140.24536253271768</v>
      </c>
    </row>
    <row r="11" spans="1:10" x14ac:dyDescent="0.2">
      <c r="A11" s="11"/>
      <c r="B11" s="16" t="s">
        <v>17</v>
      </c>
      <c r="C11" s="17">
        <v>161033030.30000001</v>
      </c>
      <c r="D11" s="17">
        <v>35411895.700000003</v>
      </c>
      <c r="E11" s="18">
        <f t="shared" si="0"/>
        <v>21.990454774420275</v>
      </c>
      <c r="F11" s="17">
        <v>174317760.59999999</v>
      </c>
      <c r="G11" s="17">
        <v>50134427.600000001</v>
      </c>
      <c r="H11" s="19">
        <f t="shared" si="1"/>
        <v>28.760366945650173</v>
      </c>
      <c r="I11" s="18">
        <f t="shared" si="2"/>
        <v>14722531.899999999</v>
      </c>
      <c r="J11" s="18">
        <f t="shared" si="3"/>
        <v>141.57510240266521</v>
      </c>
    </row>
    <row r="12" spans="1:10" x14ac:dyDescent="0.2">
      <c r="A12" s="11"/>
      <c r="B12" s="16" t="s">
        <v>18</v>
      </c>
      <c r="C12" s="20">
        <v>63279700</v>
      </c>
      <c r="D12" s="18">
        <v>15425922.800000001</v>
      </c>
      <c r="E12" s="18">
        <f t="shared" si="0"/>
        <v>24.377363988767332</v>
      </c>
      <c r="F12" s="20">
        <v>65315000</v>
      </c>
      <c r="G12" s="18">
        <v>25336324.899999999</v>
      </c>
      <c r="H12" s="19">
        <f t="shared" si="1"/>
        <v>38.790974355048604</v>
      </c>
      <c r="I12" s="18">
        <f t="shared" si="2"/>
        <v>9910402.0999999978</v>
      </c>
      <c r="J12" s="18">
        <f t="shared" si="3"/>
        <v>164.24511666815809</v>
      </c>
    </row>
    <row r="13" spans="1:10" x14ac:dyDescent="0.2">
      <c r="A13" s="11"/>
      <c r="B13" s="21" t="s">
        <v>19</v>
      </c>
      <c r="C13" s="22">
        <v>49035354.5</v>
      </c>
      <c r="D13" s="20">
        <v>10145089.300000001</v>
      </c>
      <c r="E13" s="18">
        <f t="shared" si="0"/>
        <v>20.689336099324009</v>
      </c>
      <c r="F13" s="22">
        <v>55127938.700000003</v>
      </c>
      <c r="G13" s="20">
        <v>12405756.5</v>
      </c>
      <c r="H13" s="19">
        <f t="shared" si="1"/>
        <v>22.503574036226389</v>
      </c>
      <c r="I13" s="18">
        <f t="shared" si="2"/>
        <v>2260667.1999999993</v>
      </c>
      <c r="J13" s="18">
        <f t="shared" si="3"/>
        <v>122.28336422824783</v>
      </c>
    </row>
    <row r="14" spans="1:10" x14ac:dyDescent="0.2">
      <c r="A14" s="11"/>
      <c r="B14" s="21" t="s">
        <v>20</v>
      </c>
      <c r="C14" s="22">
        <v>5222390.7</v>
      </c>
      <c r="D14" s="20">
        <v>1402037.8</v>
      </c>
      <c r="E14" s="18">
        <f t="shared" si="0"/>
        <v>26.846666221276784</v>
      </c>
      <c r="F14" s="22">
        <v>7860790.5999999996</v>
      </c>
      <c r="G14" s="20">
        <v>1861722.8</v>
      </c>
      <c r="H14" s="19">
        <f t="shared" si="1"/>
        <v>23.683658485954329</v>
      </c>
      <c r="I14" s="18">
        <f t="shared" si="2"/>
        <v>459685</v>
      </c>
      <c r="J14" s="18">
        <f>G14/D14*100</f>
        <v>132.78691915439086</v>
      </c>
    </row>
    <row r="15" spans="1:10" ht="15" customHeight="1" x14ac:dyDescent="0.2">
      <c r="A15" s="11"/>
      <c r="B15" s="23" t="s">
        <v>21</v>
      </c>
      <c r="C15" s="22">
        <v>29935530.600000001</v>
      </c>
      <c r="D15" s="20">
        <v>5514986.5</v>
      </c>
      <c r="E15" s="18">
        <f t="shared" si="0"/>
        <v>18.422878731269254</v>
      </c>
      <c r="F15" s="22">
        <v>32483721.899999999</v>
      </c>
      <c r="G15" s="20">
        <v>7159123</v>
      </c>
      <c r="H15" s="19">
        <f>G15/F15*100</f>
        <v>22.039109379273437</v>
      </c>
      <c r="I15" s="18">
        <f t="shared" si="2"/>
        <v>1644136.5</v>
      </c>
      <c r="J15" s="18">
        <f t="shared" si="3"/>
        <v>129.81215819839269</v>
      </c>
    </row>
    <row r="16" spans="1:10" ht="15" customHeight="1" x14ac:dyDescent="0.2">
      <c r="A16" s="11"/>
      <c r="B16" s="23" t="s">
        <v>22</v>
      </c>
      <c r="C16" s="22">
        <v>4178808.8</v>
      </c>
      <c r="D16" s="20">
        <v>877734.9</v>
      </c>
      <c r="E16" s="18">
        <f t="shared" si="0"/>
        <v>21.004428343311616</v>
      </c>
      <c r="F16" s="22">
        <v>4664910.5</v>
      </c>
      <c r="G16" s="20">
        <v>906059.4</v>
      </c>
      <c r="H16" s="19">
        <f>G16/F16*100</f>
        <v>19.422867812790837</v>
      </c>
      <c r="I16" s="18">
        <f t="shared" si="2"/>
        <v>28324.5</v>
      </c>
      <c r="J16" s="18">
        <f t="shared" si="3"/>
        <v>103.22699940494562</v>
      </c>
    </row>
    <row r="17" spans="1:10" x14ac:dyDescent="0.2">
      <c r="A17" s="11"/>
      <c r="B17" s="23" t="s">
        <v>23</v>
      </c>
      <c r="C17" s="22">
        <v>12363932.300000001</v>
      </c>
      <c r="D17" s="20">
        <v>2703497.1</v>
      </c>
      <c r="E17" s="18">
        <f t="shared" si="0"/>
        <v>21.865997276610774</v>
      </c>
      <c r="F17" s="22">
        <v>12426044.300000001</v>
      </c>
      <c r="G17" s="20">
        <v>3085997.9</v>
      </c>
      <c r="H17" s="19">
        <f>G17/F17*100</f>
        <v>24.834917899013121</v>
      </c>
      <c r="I17" s="18">
        <f t="shared" si="2"/>
        <v>382500.79999999981</v>
      </c>
      <c r="J17" s="18">
        <f t="shared" si="3"/>
        <v>114.14837101175361</v>
      </c>
    </row>
    <row r="18" spans="1:10" x14ac:dyDescent="0.2">
      <c r="A18" s="11"/>
      <c r="B18" s="23" t="s">
        <v>24</v>
      </c>
      <c r="C18" s="22">
        <v>7161242.7000000002</v>
      </c>
      <c r="D18" s="20">
        <v>2193609.5</v>
      </c>
      <c r="E18" s="18">
        <f t="shared" si="0"/>
        <v>30.63168770973228</v>
      </c>
      <c r="F18" s="22">
        <v>7586920.4000000004</v>
      </c>
      <c r="G18" s="20">
        <v>2605549.5</v>
      </c>
      <c r="H18" s="19">
        <f>G18/F18*100</f>
        <v>34.342649752856239</v>
      </c>
      <c r="I18" s="18">
        <f t="shared" si="2"/>
        <v>411940</v>
      </c>
      <c r="J18" s="18">
        <f t="shared" si="3"/>
        <v>118.77909445596401</v>
      </c>
    </row>
    <row r="19" spans="1:10" x14ac:dyDescent="0.2">
      <c r="A19" s="11"/>
      <c r="B19" s="24" t="s">
        <v>25</v>
      </c>
      <c r="C19" s="22">
        <v>20686399.800000001</v>
      </c>
      <c r="D19" s="20">
        <v>3648741.6</v>
      </c>
      <c r="E19" s="18">
        <f t="shared" si="0"/>
        <v>17.638359672425938</v>
      </c>
      <c r="F19" s="22">
        <v>17327566.300000001</v>
      </c>
      <c r="G19" s="20">
        <v>6044224.7000000002</v>
      </c>
      <c r="H19" s="19">
        <f t="shared" si="1"/>
        <v>34.882132870557825</v>
      </c>
      <c r="I19" s="18">
        <f t="shared" si="2"/>
        <v>2395483.1</v>
      </c>
      <c r="J19" s="18">
        <f t="shared" si="3"/>
        <v>165.65230873022085</v>
      </c>
    </row>
    <row r="20" spans="1:10" x14ac:dyDescent="0.2">
      <c r="A20" s="11"/>
      <c r="B20" s="24" t="s">
        <v>26</v>
      </c>
      <c r="C20" s="22">
        <v>18810179.600000001</v>
      </c>
      <c r="D20" s="20">
        <v>3497966</v>
      </c>
      <c r="E20" s="18">
        <f t="shared" si="0"/>
        <v>18.596132915179606</v>
      </c>
      <c r="F20" s="22">
        <v>15645315.300000001</v>
      </c>
      <c r="G20" s="20">
        <v>3891334.1</v>
      </c>
      <c r="H20" s="19">
        <f t="shared" si="1"/>
        <v>24.872199923001869</v>
      </c>
      <c r="I20" s="18">
        <f t="shared" si="2"/>
        <v>393368.10000000009</v>
      </c>
      <c r="J20" s="18">
        <f t="shared" si="3"/>
        <v>111.2456238854237</v>
      </c>
    </row>
    <row r="21" spans="1:10" x14ac:dyDescent="0.2">
      <c r="A21" s="11"/>
      <c r="B21" s="25"/>
      <c r="C21" s="17"/>
      <c r="D21" s="17"/>
      <c r="E21" s="18"/>
      <c r="F21" s="26"/>
      <c r="G21" s="26"/>
      <c r="H21" s="19"/>
      <c r="I21" s="18"/>
      <c r="J21" s="18"/>
    </row>
    <row r="22" spans="1:10" x14ac:dyDescent="0.2">
      <c r="A22" s="11"/>
      <c r="B22" s="27" t="s">
        <v>27</v>
      </c>
      <c r="C22" s="28">
        <f>C23+C28+C29+C32+C37+C38+C39+C40+C41+C42+C43+C44+C46+C47</f>
        <v>211605968.40000001</v>
      </c>
      <c r="D22" s="28">
        <f>D23+D28+D29+D32+D37+D38+D39+D40+D41+D42+D43+D44+D46+D47</f>
        <v>41605601.999999993</v>
      </c>
      <c r="E22" s="14">
        <f>D22/C22*100</f>
        <v>19.661828215238561</v>
      </c>
      <c r="F22" s="28">
        <f>F23+F28+F29+F32+F37+F38+F39+F40+F41+F42+F43+F44+F46+F47</f>
        <v>215617550.80000001</v>
      </c>
      <c r="G22" s="28">
        <f>G23+G28+G29+G32+G37+G38+G39+G40+G41+G42+G43+G44+G46+G47</f>
        <v>45975838.500000007</v>
      </c>
      <c r="H22" s="15">
        <f>G22/F22*100</f>
        <v>21.322864641313792</v>
      </c>
      <c r="I22" s="15">
        <f t="shared" ref="I22:I48" si="4">G22-D22</f>
        <v>4370236.5000000149</v>
      </c>
      <c r="J22" s="15">
        <f t="shared" ref="J22:J47" si="5">G22/D22*100</f>
        <v>110.50396170208046</v>
      </c>
    </row>
    <row r="23" spans="1:10" x14ac:dyDescent="0.2">
      <c r="A23" s="29" t="s">
        <v>28</v>
      </c>
      <c r="B23" s="12" t="s">
        <v>29</v>
      </c>
      <c r="C23" s="30">
        <v>17222888</v>
      </c>
      <c r="D23" s="30">
        <v>2616932.7000000002</v>
      </c>
      <c r="E23" s="14">
        <f t="shared" ref="E23:E47" si="6">D23/C23*100</f>
        <v>15.194505706592299</v>
      </c>
      <c r="F23" s="31">
        <v>19191297.100000001</v>
      </c>
      <c r="G23" s="31">
        <v>2987024.7</v>
      </c>
      <c r="H23" s="15">
        <f t="shared" ref="H23:H47" si="7">G23/F23*100</f>
        <v>15.564475316261975</v>
      </c>
      <c r="I23" s="15">
        <f t="shared" si="4"/>
        <v>370092</v>
      </c>
      <c r="J23" s="15">
        <f t="shared" si="5"/>
        <v>114.14220549118438</v>
      </c>
    </row>
    <row r="24" spans="1:10" x14ac:dyDescent="0.2">
      <c r="A24" s="32" t="s">
        <v>30</v>
      </c>
      <c r="B24" s="16" t="s">
        <v>31</v>
      </c>
      <c r="C24" s="33">
        <v>8684299</v>
      </c>
      <c r="D24" s="33">
        <v>1444475.9</v>
      </c>
      <c r="E24" s="18">
        <f t="shared" si="6"/>
        <v>16.63318939156747</v>
      </c>
      <c r="F24" s="34">
        <v>9615528.1999999993</v>
      </c>
      <c r="G24" s="34">
        <v>1558766.1</v>
      </c>
      <c r="H24" s="19">
        <f t="shared" si="7"/>
        <v>16.210925365493704</v>
      </c>
      <c r="I24" s="19">
        <f t="shared" si="4"/>
        <v>114290.20000000019</v>
      </c>
      <c r="J24" s="19">
        <f t="shared" si="5"/>
        <v>107.91222615759808</v>
      </c>
    </row>
    <row r="25" spans="1:10" x14ac:dyDescent="0.2">
      <c r="A25" s="32" t="s">
        <v>32</v>
      </c>
      <c r="B25" s="16" t="s">
        <v>33</v>
      </c>
      <c r="C25" s="33">
        <v>403643.2</v>
      </c>
      <c r="D25" s="33">
        <v>84477.5</v>
      </c>
      <c r="E25" s="18">
        <f t="shared" si="6"/>
        <v>20.928755891341659</v>
      </c>
      <c r="F25" s="34">
        <v>438058.2</v>
      </c>
      <c r="G25" s="34">
        <v>84034.3</v>
      </c>
      <c r="H25" s="19">
        <f t="shared" si="7"/>
        <v>19.183364219640222</v>
      </c>
      <c r="I25" s="19">
        <f t="shared" si="4"/>
        <v>-443.19999999999709</v>
      </c>
      <c r="J25" s="19">
        <f t="shared" si="5"/>
        <v>99.475363262407157</v>
      </c>
    </row>
    <row r="26" spans="1:10" ht="18" customHeight="1" x14ac:dyDescent="0.2">
      <c r="A26" s="32" t="s">
        <v>34</v>
      </c>
      <c r="B26" s="16" t="s">
        <v>35</v>
      </c>
      <c r="C26" s="33">
        <v>576327.9</v>
      </c>
      <c r="D26" s="33">
        <v>93078.8</v>
      </c>
      <c r="E26" s="18">
        <f t="shared" si="6"/>
        <v>16.150319982773695</v>
      </c>
      <c r="F26" s="34">
        <v>660376.1</v>
      </c>
      <c r="G26" s="34">
        <v>113284.7</v>
      </c>
      <c r="H26" s="19">
        <f t="shared" si="7"/>
        <v>17.154572977429076</v>
      </c>
      <c r="I26" s="19">
        <f t="shared" si="4"/>
        <v>20205.899999999994</v>
      </c>
      <c r="J26" s="19">
        <f t="shared" si="5"/>
        <v>121.7083804260476</v>
      </c>
    </row>
    <row r="27" spans="1:10" ht="15.75" customHeight="1" x14ac:dyDescent="0.2">
      <c r="A27" s="32" t="s">
        <v>36</v>
      </c>
      <c r="B27" s="16" t="s">
        <v>37</v>
      </c>
      <c r="C27" s="33">
        <v>128958.5</v>
      </c>
      <c r="D27" s="33">
        <v>13620.5</v>
      </c>
      <c r="E27" s="18">
        <f t="shared" si="6"/>
        <v>10.561924960355464</v>
      </c>
      <c r="F27" s="34">
        <v>109227.3</v>
      </c>
      <c r="G27" s="34">
        <v>18819.3</v>
      </c>
      <c r="H27" s="19">
        <f t="shared" si="7"/>
        <v>17.229483837831751</v>
      </c>
      <c r="I27" s="19">
        <f t="shared" si="4"/>
        <v>5198.7999999999993</v>
      </c>
      <c r="J27" s="19">
        <f t="shared" si="5"/>
        <v>138.16893652949597</v>
      </c>
    </row>
    <row r="28" spans="1:10" ht="18" customHeight="1" x14ac:dyDescent="0.2">
      <c r="A28" s="29" t="s">
        <v>38</v>
      </c>
      <c r="B28" s="12" t="s">
        <v>39</v>
      </c>
      <c r="C28" s="30">
        <v>79147.899999999994</v>
      </c>
      <c r="D28" s="30">
        <v>12680.1</v>
      </c>
      <c r="E28" s="14">
        <f t="shared" si="6"/>
        <v>16.020766185836894</v>
      </c>
      <c r="F28" s="31">
        <v>77400.899999999994</v>
      </c>
      <c r="G28" s="31">
        <v>12540.8</v>
      </c>
      <c r="H28" s="15">
        <f t="shared" si="7"/>
        <v>16.202395579379569</v>
      </c>
      <c r="I28" s="14">
        <f t="shared" si="4"/>
        <v>-139.30000000000109</v>
      </c>
      <c r="J28" s="14">
        <f t="shared" si="5"/>
        <v>98.901428222174886</v>
      </c>
    </row>
    <row r="29" spans="1:10" ht="15.75" customHeight="1" x14ac:dyDescent="0.2">
      <c r="A29" s="29" t="s">
        <v>40</v>
      </c>
      <c r="B29" s="12" t="s">
        <v>41</v>
      </c>
      <c r="C29" s="31">
        <v>2842371.6</v>
      </c>
      <c r="D29" s="31">
        <v>598381.1</v>
      </c>
      <c r="E29" s="14">
        <f t="shared" si="6"/>
        <v>21.052176991917591</v>
      </c>
      <c r="F29" s="31">
        <v>3046470.7</v>
      </c>
      <c r="G29" s="31">
        <v>616470.1</v>
      </c>
      <c r="H29" s="15">
        <f t="shared" si="7"/>
        <v>20.2355499430866</v>
      </c>
      <c r="I29" s="14">
        <f t="shared" si="4"/>
        <v>18089</v>
      </c>
      <c r="J29" s="14">
        <f t="shared" si="5"/>
        <v>103.02298986381754</v>
      </c>
    </row>
    <row r="30" spans="1:10" ht="18.75" customHeight="1" x14ac:dyDescent="0.2">
      <c r="A30" s="32" t="s">
        <v>42</v>
      </c>
      <c r="B30" s="16" t="s">
        <v>43</v>
      </c>
      <c r="C30" s="35">
        <v>664164.9</v>
      </c>
      <c r="D30" s="35">
        <v>92204.800000000003</v>
      </c>
      <c r="E30" s="18">
        <f t="shared" si="6"/>
        <v>13.882817354545535</v>
      </c>
      <c r="F30" s="36">
        <v>659742.9</v>
      </c>
      <c r="G30" s="36">
        <v>109097.5</v>
      </c>
      <c r="H30" s="19">
        <f t="shared" si="7"/>
        <v>16.53636590859864</v>
      </c>
      <c r="I30" s="19">
        <f t="shared" si="4"/>
        <v>16892.699999999997</v>
      </c>
      <c r="J30" s="19">
        <f t="shared" si="5"/>
        <v>118.32084663705143</v>
      </c>
    </row>
    <row r="31" spans="1:10" x14ac:dyDescent="0.2">
      <c r="A31" s="32" t="s">
        <v>44</v>
      </c>
      <c r="B31" s="16" t="s">
        <v>45</v>
      </c>
      <c r="C31" s="35">
        <v>1728954.3</v>
      </c>
      <c r="D31" s="35">
        <v>308063.90000000002</v>
      </c>
      <c r="E31" s="18">
        <f t="shared" si="6"/>
        <v>17.817931914105539</v>
      </c>
      <c r="F31" s="36">
        <v>1861056</v>
      </c>
      <c r="G31" s="36">
        <v>296345.59999999998</v>
      </c>
      <c r="H31" s="19">
        <f t="shared" si="7"/>
        <v>15.923518690463908</v>
      </c>
      <c r="I31" s="19">
        <f t="shared" si="4"/>
        <v>-11718.300000000047</v>
      </c>
      <c r="J31" s="19">
        <f t="shared" si="5"/>
        <v>96.196146318994195</v>
      </c>
    </row>
    <row r="32" spans="1:10" x14ac:dyDescent="0.2">
      <c r="A32" s="29" t="s">
        <v>46</v>
      </c>
      <c r="B32" s="12" t="s">
        <v>47</v>
      </c>
      <c r="C32" s="31">
        <v>34239511.399999999</v>
      </c>
      <c r="D32" s="31">
        <v>6989788.2999999998</v>
      </c>
      <c r="E32" s="14">
        <f t="shared" si="6"/>
        <v>20.414392653979284</v>
      </c>
      <c r="F32" s="31">
        <v>36163198.899999999</v>
      </c>
      <c r="G32" s="31">
        <v>7541230.0999999996</v>
      </c>
      <c r="H32" s="15">
        <f t="shared" si="7"/>
        <v>20.853326943928071</v>
      </c>
      <c r="I32" s="14">
        <f t="shared" si="4"/>
        <v>551441.79999999981</v>
      </c>
      <c r="J32" s="14">
        <f t="shared" si="5"/>
        <v>107.88924894907046</v>
      </c>
    </row>
    <row r="33" spans="1:10" x14ac:dyDescent="0.2">
      <c r="A33" s="32" t="s">
        <v>48</v>
      </c>
      <c r="B33" s="16" t="s">
        <v>49</v>
      </c>
      <c r="C33" s="33">
        <v>5344073.7</v>
      </c>
      <c r="D33" s="33">
        <v>1496777.3</v>
      </c>
      <c r="E33" s="18">
        <f t="shared" si="6"/>
        <v>28.008170995096865</v>
      </c>
      <c r="F33" s="34">
        <v>4854064.8</v>
      </c>
      <c r="G33" s="34">
        <v>1927741.4</v>
      </c>
      <c r="H33" s="19">
        <f t="shared" si="7"/>
        <v>39.713960967311358</v>
      </c>
      <c r="I33" s="18">
        <f t="shared" si="4"/>
        <v>430964.09999999986</v>
      </c>
      <c r="J33" s="18">
        <f t="shared" si="5"/>
        <v>128.79280037183887</v>
      </c>
    </row>
    <row r="34" spans="1:10" x14ac:dyDescent="0.2">
      <c r="A34" s="32" t="s">
        <v>50</v>
      </c>
      <c r="B34" s="16" t="s">
        <v>51</v>
      </c>
      <c r="C34" s="33">
        <v>1625646.7</v>
      </c>
      <c r="D34" s="33">
        <v>217752.5</v>
      </c>
      <c r="E34" s="18">
        <f t="shared" si="6"/>
        <v>13.394823118701007</v>
      </c>
      <c r="F34" s="34">
        <v>1762872.9</v>
      </c>
      <c r="G34" s="34">
        <v>245965.9</v>
      </c>
      <c r="H34" s="19">
        <f t="shared" si="7"/>
        <v>13.952560051266316</v>
      </c>
      <c r="I34" s="18">
        <f t="shared" si="4"/>
        <v>28213.399999999994</v>
      </c>
      <c r="J34" s="18">
        <f t="shared" si="5"/>
        <v>112.95663654837486</v>
      </c>
    </row>
    <row r="35" spans="1:10" x14ac:dyDescent="0.2">
      <c r="A35" s="32" t="s">
        <v>52</v>
      </c>
      <c r="B35" s="16" t="s">
        <v>53</v>
      </c>
      <c r="C35" s="33">
        <v>19782239.100000001</v>
      </c>
      <c r="D35" s="33">
        <v>3259652.5</v>
      </c>
      <c r="E35" s="18">
        <f t="shared" si="6"/>
        <v>16.477672135708843</v>
      </c>
      <c r="F35" s="34">
        <v>21716434.199999999</v>
      </c>
      <c r="G35" s="34">
        <v>3131104.1</v>
      </c>
      <c r="H35" s="19">
        <f t="shared" si="7"/>
        <v>14.418131775980056</v>
      </c>
      <c r="I35" s="18">
        <f t="shared" si="4"/>
        <v>-128548.39999999991</v>
      </c>
      <c r="J35" s="18">
        <f t="shared" si="5"/>
        <v>96.056377175174347</v>
      </c>
    </row>
    <row r="36" spans="1:10" x14ac:dyDescent="0.2">
      <c r="A36" s="32" t="s">
        <v>54</v>
      </c>
      <c r="B36" s="16" t="s">
        <v>55</v>
      </c>
      <c r="C36" s="33">
        <v>1634684.3</v>
      </c>
      <c r="D36" s="33">
        <v>241648.5</v>
      </c>
      <c r="E36" s="18">
        <f t="shared" si="6"/>
        <v>14.782579119405501</v>
      </c>
      <c r="F36" s="34">
        <v>1647385.5</v>
      </c>
      <c r="G36" s="34">
        <v>128858</v>
      </c>
      <c r="H36" s="19">
        <f t="shared" si="7"/>
        <v>7.8219700246238659</v>
      </c>
      <c r="I36" s="18">
        <f t="shared" si="4"/>
        <v>-112790.5</v>
      </c>
      <c r="J36" s="19">
        <f t="shared" si="5"/>
        <v>53.324560260047136</v>
      </c>
    </row>
    <row r="37" spans="1:10" x14ac:dyDescent="0.2">
      <c r="A37" s="29" t="s">
        <v>56</v>
      </c>
      <c r="B37" s="12" t="s">
        <v>57</v>
      </c>
      <c r="C37" s="30">
        <v>26406959.300000001</v>
      </c>
      <c r="D37" s="30">
        <v>3007385.5</v>
      </c>
      <c r="E37" s="14">
        <f t="shared" si="6"/>
        <v>11.388609592775037</v>
      </c>
      <c r="F37" s="31">
        <v>27075836.100000001</v>
      </c>
      <c r="G37" s="31">
        <v>4190677.9</v>
      </c>
      <c r="H37" s="15">
        <f t="shared" si="7"/>
        <v>15.477556757702487</v>
      </c>
      <c r="I37" s="15">
        <f t="shared" si="4"/>
        <v>1183292.3999999999</v>
      </c>
      <c r="J37" s="15">
        <f t="shared" si="5"/>
        <v>139.34621617348358</v>
      </c>
    </row>
    <row r="38" spans="1:10" x14ac:dyDescent="0.2">
      <c r="A38" s="29" t="s">
        <v>58</v>
      </c>
      <c r="B38" s="12" t="s">
        <v>59</v>
      </c>
      <c r="C38" s="30">
        <v>693840.7</v>
      </c>
      <c r="D38" s="30">
        <v>50762.3</v>
      </c>
      <c r="E38" s="14">
        <f t="shared" si="6"/>
        <v>7.3161317864460829</v>
      </c>
      <c r="F38" s="31">
        <v>529798.80000000005</v>
      </c>
      <c r="G38" s="31">
        <v>74490.2</v>
      </c>
      <c r="H38" s="15">
        <f t="shared" si="7"/>
        <v>14.060092246339554</v>
      </c>
      <c r="I38" s="15">
        <f t="shared" si="4"/>
        <v>23727.899999999994</v>
      </c>
      <c r="J38" s="15">
        <f t="shared" si="5"/>
        <v>146.74315387600637</v>
      </c>
    </row>
    <row r="39" spans="1:10" x14ac:dyDescent="0.2">
      <c r="A39" s="29" t="s">
        <v>60</v>
      </c>
      <c r="B39" s="12" t="s">
        <v>61</v>
      </c>
      <c r="C39" s="37">
        <v>55268134.299999997</v>
      </c>
      <c r="D39" s="28">
        <v>11155915.5</v>
      </c>
      <c r="E39" s="14">
        <f t="shared" si="6"/>
        <v>20.185077063475259</v>
      </c>
      <c r="F39" s="31">
        <v>57122332.200000003</v>
      </c>
      <c r="G39" s="31">
        <v>12315085.300000001</v>
      </c>
      <c r="H39" s="15">
        <f>G39/F39*100</f>
        <v>21.559143028127274</v>
      </c>
      <c r="I39" s="15">
        <f t="shared" si="4"/>
        <v>1159169.8000000007</v>
      </c>
      <c r="J39" s="15">
        <f t="shared" si="5"/>
        <v>110.39062907925397</v>
      </c>
    </row>
    <row r="40" spans="1:10" x14ac:dyDescent="0.2">
      <c r="A40" s="29" t="s">
        <v>62</v>
      </c>
      <c r="B40" s="12" t="s">
        <v>63</v>
      </c>
      <c r="C40" s="30">
        <v>9646439.5999999996</v>
      </c>
      <c r="D40" s="30">
        <v>1702895.3</v>
      </c>
      <c r="E40" s="14">
        <f t="shared" si="6"/>
        <v>17.653096589129113</v>
      </c>
      <c r="F40" s="37">
        <v>8653478.3000000007</v>
      </c>
      <c r="G40" s="28">
        <v>1690899.6</v>
      </c>
      <c r="H40" s="15">
        <f>G40/F40*100</f>
        <v>19.540114869185029</v>
      </c>
      <c r="I40" s="14">
        <f t="shared" si="4"/>
        <v>-11995.699999999953</v>
      </c>
      <c r="J40" s="14">
        <f t="shared" si="5"/>
        <v>99.29557031486317</v>
      </c>
    </row>
    <row r="41" spans="1:10" x14ac:dyDescent="0.2">
      <c r="A41" s="29" t="s">
        <v>64</v>
      </c>
      <c r="B41" s="12" t="s">
        <v>65</v>
      </c>
      <c r="C41" s="30">
        <v>21065995.300000001</v>
      </c>
      <c r="D41" s="30">
        <v>6179507.2000000002</v>
      </c>
      <c r="E41" s="14">
        <f t="shared" si="6"/>
        <v>29.33403863429135</v>
      </c>
      <c r="F41" s="31">
        <v>19807936.300000001</v>
      </c>
      <c r="G41" s="31">
        <v>5622910.9000000004</v>
      </c>
      <c r="H41" s="15">
        <f>G41/F41*100</f>
        <v>28.387161665094812</v>
      </c>
      <c r="I41" s="14">
        <f t="shared" si="4"/>
        <v>-556596.29999999981</v>
      </c>
      <c r="J41" s="14">
        <f t="shared" si="5"/>
        <v>90.992869140115246</v>
      </c>
    </row>
    <row r="42" spans="1:10" x14ac:dyDescent="0.2">
      <c r="A42" s="29" t="s">
        <v>66</v>
      </c>
      <c r="B42" s="12" t="s">
        <v>67</v>
      </c>
      <c r="C42" s="30">
        <v>37103721.200000003</v>
      </c>
      <c r="D42" s="30">
        <v>8371349.9000000004</v>
      </c>
      <c r="E42" s="14">
        <f t="shared" si="6"/>
        <v>22.56202243132422</v>
      </c>
      <c r="F42" s="31">
        <v>36279842.200000003</v>
      </c>
      <c r="G42" s="31">
        <v>9559166.0999999996</v>
      </c>
      <c r="H42" s="15">
        <f>G42/F42*100</f>
        <v>26.348422485696478</v>
      </c>
      <c r="I42" s="14">
        <f t="shared" si="4"/>
        <v>1187816.1999999993</v>
      </c>
      <c r="J42" s="14">
        <f t="shared" si="5"/>
        <v>114.18906406002691</v>
      </c>
    </row>
    <row r="43" spans="1:10" x14ac:dyDescent="0.2">
      <c r="A43" s="29" t="s">
        <v>68</v>
      </c>
      <c r="B43" s="12" t="s">
        <v>69</v>
      </c>
      <c r="C43" s="30">
        <v>5541167.0999999996</v>
      </c>
      <c r="D43" s="30">
        <v>586068.80000000005</v>
      </c>
      <c r="E43" s="14">
        <f t="shared" si="6"/>
        <v>10.576631049440831</v>
      </c>
      <c r="F43" s="31">
        <v>5868354</v>
      </c>
      <c r="G43" s="31">
        <v>1113719.2</v>
      </c>
      <c r="H43" s="15">
        <f t="shared" si="7"/>
        <v>18.978391555792303</v>
      </c>
      <c r="I43" s="14">
        <f t="shared" si="4"/>
        <v>527650.39999999991</v>
      </c>
      <c r="J43" s="14">
        <f t="shared" si="5"/>
        <v>190.03216004673851</v>
      </c>
    </row>
    <row r="44" spans="1:10" ht="15" customHeight="1" x14ac:dyDescent="0.2">
      <c r="A44" s="29" t="s">
        <v>70</v>
      </c>
      <c r="B44" s="12" t="s">
        <v>71</v>
      </c>
      <c r="C44" s="30">
        <v>541854</v>
      </c>
      <c r="D44" s="30">
        <v>332590.5</v>
      </c>
      <c r="E44" s="14">
        <f t="shared" si="6"/>
        <v>61.380095007142145</v>
      </c>
      <c r="F44" s="31">
        <v>544817.69999999995</v>
      </c>
      <c r="G44" s="31">
        <v>251238.6</v>
      </c>
      <c r="H44" s="15">
        <f t="shared" si="7"/>
        <v>46.114250693397082</v>
      </c>
      <c r="I44" s="14">
        <f t="shared" si="4"/>
        <v>-81351.899999999994</v>
      </c>
      <c r="J44" s="14">
        <f t="shared" si="5"/>
        <v>75.539920713309613</v>
      </c>
    </row>
    <row r="45" spans="1:10" x14ac:dyDescent="0.2">
      <c r="A45" s="29"/>
      <c r="B45" s="12" t="s">
        <v>72</v>
      </c>
      <c r="C45" s="14">
        <f>C39+C40+C41+C42+C43+C44</f>
        <v>129167311.5</v>
      </c>
      <c r="D45" s="14">
        <f>D39+D40+D41+D42+D43+D44</f>
        <v>28328327.199999999</v>
      </c>
      <c r="E45" s="14">
        <f t="shared" si="6"/>
        <v>21.931498667137621</v>
      </c>
      <c r="F45" s="15">
        <f>F39+F40+F41+F42+F43+F44</f>
        <v>128276760.7</v>
      </c>
      <c r="G45" s="15">
        <f>G39+G40+G41+G42+G43+G44</f>
        <v>30553019.699999999</v>
      </c>
      <c r="H45" s="15">
        <f t="shared" si="7"/>
        <v>23.818047425951253</v>
      </c>
      <c r="I45" s="14">
        <f t="shared" si="4"/>
        <v>2224692.5</v>
      </c>
      <c r="J45" s="14">
        <f t="shared" si="5"/>
        <v>107.85324344884015</v>
      </c>
    </row>
    <row r="46" spans="1:10" x14ac:dyDescent="0.2">
      <c r="A46" s="38" t="s">
        <v>73</v>
      </c>
      <c r="B46" s="39" t="s">
        <v>74</v>
      </c>
      <c r="C46" s="31">
        <v>22293.8</v>
      </c>
      <c r="D46" s="31">
        <v>1344.8</v>
      </c>
      <c r="E46" s="15">
        <f t="shared" si="6"/>
        <v>6.0321703792085692</v>
      </c>
      <c r="F46" s="31">
        <v>150929.29999999999</v>
      </c>
      <c r="G46" s="31">
        <v>385</v>
      </c>
      <c r="H46" s="15">
        <f t="shared" si="7"/>
        <v>0.25508632187388403</v>
      </c>
      <c r="I46" s="15">
        <f t="shared" si="4"/>
        <v>-959.8</v>
      </c>
      <c r="J46" s="15">
        <f t="shared" si="5"/>
        <v>28.628792385484829</v>
      </c>
    </row>
    <row r="47" spans="1:10" x14ac:dyDescent="0.2">
      <c r="A47" s="29" t="s">
        <v>75</v>
      </c>
      <c r="B47" s="12" t="s">
        <v>76</v>
      </c>
      <c r="C47" s="30">
        <v>931644.2</v>
      </c>
      <c r="D47" s="30">
        <v>0</v>
      </c>
      <c r="E47" s="14">
        <f t="shared" si="6"/>
        <v>0</v>
      </c>
      <c r="F47" s="31">
        <v>1105858.3</v>
      </c>
      <c r="G47" s="31">
        <v>0</v>
      </c>
      <c r="H47" s="15">
        <f t="shared" si="7"/>
        <v>0</v>
      </c>
      <c r="I47" s="14">
        <f t="shared" si="4"/>
        <v>0</v>
      </c>
      <c r="J47" s="15" t="e">
        <f t="shared" si="5"/>
        <v>#DIV/0!</v>
      </c>
    </row>
    <row r="48" spans="1:10" s="4" customFormat="1" x14ac:dyDescent="0.2">
      <c r="A48" s="29"/>
      <c r="B48" s="12" t="s">
        <v>77</v>
      </c>
      <c r="C48" s="30">
        <f>-C50</f>
        <v>-18410964.400000002</v>
      </c>
      <c r="D48" s="30">
        <f>D9-D22</f>
        <v>-351355.19999998808</v>
      </c>
      <c r="E48" s="14"/>
      <c r="F48" s="31">
        <f>-F50</f>
        <v>-10708882.299999999</v>
      </c>
      <c r="G48" s="31">
        <f>G9-G22</f>
        <v>12808363.299999997</v>
      </c>
      <c r="H48" s="15"/>
      <c r="I48" s="14">
        <f t="shared" si="4"/>
        <v>13159718.499999985</v>
      </c>
      <c r="J48" s="14"/>
    </row>
    <row r="49" spans="1:10" x14ac:dyDescent="0.2">
      <c r="A49" s="29"/>
      <c r="B49" s="12"/>
      <c r="C49" s="14"/>
      <c r="D49" s="14"/>
      <c r="E49" s="14"/>
      <c r="F49" s="40"/>
      <c r="G49" s="40"/>
      <c r="H49" s="40"/>
      <c r="I49" s="14"/>
      <c r="J49" s="15"/>
    </row>
    <row r="50" spans="1:10" x14ac:dyDescent="0.2">
      <c r="A50" s="32"/>
      <c r="B50" s="12" t="s">
        <v>78</v>
      </c>
      <c r="C50" s="14">
        <f>SUM(C51:C61)</f>
        <v>18410964.400000002</v>
      </c>
      <c r="D50" s="14">
        <f>SUM(D51:D61)</f>
        <v>351355.20000000007</v>
      </c>
      <c r="E50" s="14"/>
      <c r="F50" s="14">
        <f>SUM(F51:F61)</f>
        <v>10708882.299999999</v>
      </c>
      <c r="G50" s="14">
        <f>SUM(G51:G61)</f>
        <v>-12808363.300000001</v>
      </c>
      <c r="H50" s="40"/>
      <c r="I50" s="14">
        <f t="shared" ref="I50:I65" si="8">G50-D50</f>
        <v>-13159718.5</v>
      </c>
      <c r="J50" s="15"/>
    </row>
    <row r="51" spans="1:10" x14ac:dyDescent="0.2">
      <c r="A51" s="32"/>
      <c r="B51" s="41" t="s">
        <v>79</v>
      </c>
      <c r="C51" s="18">
        <v>972500</v>
      </c>
      <c r="D51" s="18">
        <v>0</v>
      </c>
      <c r="E51" s="18"/>
      <c r="F51" s="42">
        <v>2500000</v>
      </c>
      <c r="G51" s="42">
        <v>0</v>
      </c>
      <c r="H51" s="43"/>
      <c r="I51" s="42">
        <f t="shared" si="8"/>
        <v>0</v>
      </c>
      <c r="J51" s="15"/>
    </row>
    <row r="52" spans="1:10" x14ac:dyDescent="0.2">
      <c r="A52" s="32"/>
      <c r="B52" s="41" t="s">
        <v>80</v>
      </c>
      <c r="C52" s="18">
        <v>718490</v>
      </c>
      <c r="D52" s="18">
        <v>1250</v>
      </c>
      <c r="E52" s="18"/>
      <c r="F52" s="42">
        <v>1707052.4</v>
      </c>
      <c r="G52" s="42">
        <v>0</v>
      </c>
      <c r="H52" s="43"/>
      <c r="I52" s="42">
        <f t="shared" si="8"/>
        <v>-1250</v>
      </c>
      <c r="J52" s="15"/>
    </row>
    <row r="53" spans="1:10" ht="15" customHeight="1" x14ac:dyDescent="0.2">
      <c r="A53" s="32"/>
      <c r="B53" s="41" t="s">
        <v>81</v>
      </c>
      <c r="C53" s="18">
        <v>-104180.8</v>
      </c>
      <c r="D53" s="18">
        <v>0</v>
      </c>
      <c r="E53" s="18"/>
      <c r="F53" s="42">
        <v>-144180.79999999999</v>
      </c>
      <c r="G53" s="42">
        <v>0</v>
      </c>
      <c r="H53" s="43"/>
      <c r="I53" s="42">
        <f t="shared" si="8"/>
        <v>0</v>
      </c>
      <c r="J53" s="15"/>
    </row>
    <row r="54" spans="1:10" x14ac:dyDescent="0.2">
      <c r="A54" s="32"/>
      <c r="B54" s="41" t="s">
        <v>82</v>
      </c>
      <c r="C54" s="18">
        <v>16808935.600000001</v>
      </c>
      <c r="D54" s="18">
        <v>-607154.9</v>
      </c>
      <c r="E54" s="18"/>
      <c r="F54" s="42">
        <v>6630791.0999999996</v>
      </c>
      <c r="G54" s="42">
        <v>-3778743.1</v>
      </c>
      <c r="H54" s="43"/>
      <c r="I54" s="42">
        <f t="shared" si="8"/>
        <v>-3171588.2</v>
      </c>
      <c r="J54" s="15"/>
    </row>
    <row r="55" spans="1:10" ht="16.5" customHeight="1" x14ac:dyDescent="0.2">
      <c r="A55" s="32"/>
      <c r="B55" s="41" t="s">
        <v>83</v>
      </c>
      <c r="C55" s="18">
        <v>0</v>
      </c>
      <c r="D55" s="18">
        <v>-300000</v>
      </c>
      <c r="E55" s="18"/>
      <c r="F55" s="42">
        <v>0</v>
      </c>
      <c r="G55" s="42">
        <v>-21000000</v>
      </c>
      <c r="H55" s="43"/>
      <c r="I55" s="42">
        <f t="shared" si="8"/>
        <v>-20700000</v>
      </c>
      <c r="J55" s="15"/>
    </row>
    <row r="56" spans="1:10" ht="17.25" customHeight="1" x14ac:dyDescent="0.2">
      <c r="A56" s="32"/>
      <c r="B56" s="41" t="s">
        <v>84</v>
      </c>
      <c r="C56" s="18">
        <v>0</v>
      </c>
      <c r="D56" s="18">
        <v>10255</v>
      </c>
      <c r="E56" s="18"/>
      <c r="F56" s="42">
        <v>0</v>
      </c>
      <c r="G56" s="42">
        <v>0</v>
      </c>
      <c r="H56" s="43"/>
      <c r="I56" s="42">
        <f t="shared" si="8"/>
        <v>-10255</v>
      </c>
      <c r="J56" s="15"/>
    </row>
    <row r="57" spans="1:10" ht="15.75" customHeight="1" x14ac:dyDescent="0.2">
      <c r="A57" s="32"/>
      <c r="B57" s="41" t="s">
        <v>85</v>
      </c>
      <c r="C57" s="35">
        <v>-26000</v>
      </c>
      <c r="D57" s="35">
        <v>0</v>
      </c>
      <c r="E57" s="18"/>
      <c r="F57" s="42">
        <v>-24000</v>
      </c>
      <c r="G57" s="42">
        <v>0</v>
      </c>
      <c r="H57" s="43"/>
      <c r="I57" s="42">
        <f t="shared" si="8"/>
        <v>0</v>
      </c>
      <c r="J57" s="15"/>
    </row>
    <row r="58" spans="1:10" ht="15.75" customHeight="1" x14ac:dyDescent="0.2">
      <c r="A58" s="32"/>
      <c r="B58" s="41" t="s">
        <v>86</v>
      </c>
      <c r="C58" s="18">
        <v>5219.6000000000004</v>
      </c>
      <c r="D58" s="18">
        <v>0</v>
      </c>
      <c r="E58" s="18"/>
      <c r="F58" s="42">
        <v>5219.6000000000004</v>
      </c>
      <c r="G58" s="42">
        <v>0</v>
      </c>
      <c r="H58" s="43"/>
      <c r="I58" s="42">
        <f t="shared" si="8"/>
        <v>0</v>
      </c>
      <c r="J58" s="15"/>
    </row>
    <row r="59" spans="1:10" ht="15.75" customHeight="1" x14ac:dyDescent="0.2">
      <c r="A59" s="11"/>
      <c r="B59" s="44" t="s">
        <v>87</v>
      </c>
      <c r="C59" s="18">
        <v>36000</v>
      </c>
      <c r="D59" s="18">
        <v>0</v>
      </c>
      <c r="E59" s="18"/>
      <c r="F59" s="42">
        <v>34000</v>
      </c>
      <c r="G59" s="42">
        <v>0</v>
      </c>
      <c r="H59" s="43"/>
      <c r="I59" s="42">
        <f t="shared" si="8"/>
        <v>0</v>
      </c>
      <c r="J59" s="15"/>
    </row>
    <row r="60" spans="1:10" ht="15.75" customHeight="1" x14ac:dyDescent="0.2">
      <c r="A60" s="11"/>
      <c r="B60" s="45" t="s">
        <v>88</v>
      </c>
      <c r="C60" s="18">
        <v>0</v>
      </c>
      <c r="D60" s="18">
        <v>1847005.1</v>
      </c>
      <c r="E60" s="18"/>
      <c r="F60" s="42">
        <v>0</v>
      </c>
      <c r="G60" s="42">
        <v>6970379.7999999998</v>
      </c>
      <c r="H60" s="43"/>
      <c r="I60" s="42">
        <f t="shared" si="8"/>
        <v>5123374.6999999993</v>
      </c>
      <c r="J60" s="15"/>
    </row>
    <row r="61" spans="1:10" ht="15.75" customHeight="1" x14ac:dyDescent="0.2">
      <c r="A61" s="11"/>
      <c r="B61" s="45" t="s">
        <v>89</v>
      </c>
      <c r="C61" s="42">
        <v>0</v>
      </c>
      <c r="D61" s="42">
        <v>-600000</v>
      </c>
      <c r="E61" s="42"/>
      <c r="F61" s="42">
        <v>0</v>
      </c>
      <c r="G61" s="42">
        <v>5000000</v>
      </c>
      <c r="H61" s="43"/>
      <c r="I61" s="42">
        <f t="shared" si="8"/>
        <v>5600000</v>
      </c>
      <c r="J61" s="15"/>
    </row>
    <row r="62" spans="1:10" ht="14.25" customHeight="1" x14ac:dyDescent="0.2">
      <c r="A62" s="46"/>
      <c r="B62" s="47"/>
      <c r="C62" s="48"/>
      <c r="D62" s="48"/>
      <c r="E62" s="48"/>
      <c r="F62" s="49"/>
      <c r="G62" s="49"/>
      <c r="H62" s="49"/>
      <c r="J62" s="50"/>
    </row>
    <row r="63" spans="1:10" ht="15.75" customHeight="1" x14ac:dyDescent="0.2">
      <c r="A63" s="51"/>
      <c r="B63" s="52" t="s">
        <v>90</v>
      </c>
      <c r="C63" s="53"/>
      <c r="D63" s="42">
        <v>3367812.9</v>
      </c>
      <c r="E63" s="15"/>
      <c r="F63" s="54"/>
      <c r="G63" s="19">
        <v>2908958.5</v>
      </c>
      <c r="H63" s="54"/>
      <c r="I63" s="42">
        <f t="shared" si="8"/>
        <v>-458854.39999999991</v>
      </c>
      <c r="J63" s="19"/>
    </row>
    <row r="64" spans="1:10" ht="15.75" customHeight="1" x14ac:dyDescent="0.2">
      <c r="A64" s="51"/>
      <c r="B64" s="55" t="s">
        <v>91</v>
      </c>
      <c r="C64" s="53"/>
      <c r="D64" s="19">
        <f>D63/C10*100</f>
        <v>2.0023350616700251</v>
      </c>
      <c r="E64" s="15"/>
      <c r="F64" s="54"/>
      <c r="G64" s="19">
        <f>G63/F10*100</f>
        <v>1.5991663779124154</v>
      </c>
      <c r="H64" s="56"/>
      <c r="I64" s="42"/>
      <c r="J64" s="15"/>
    </row>
    <row r="65" spans="1:10" ht="15.75" customHeight="1" x14ac:dyDescent="0.2">
      <c r="A65" s="51"/>
      <c r="B65" s="55" t="s">
        <v>92</v>
      </c>
      <c r="C65" s="53"/>
      <c r="D65" s="48">
        <v>46350</v>
      </c>
      <c r="E65" s="19"/>
      <c r="F65" s="57"/>
      <c r="G65" s="19">
        <v>11748.8</v>
      </c>
      <c r="H65" s="56"/>
      <c r="I65" s="42">
        <f t="shared" si="8"/>
        <v>-34601.199999999997</v>
      </c>
      <c r="J65" s="19"/>
    </row>
    <row r="66" spans="1:10" ht="15.75" customHeight="1" x14ac:dyDescent="0.2">
      <c r="A66" s="51"/>
      <c r="B66" s="55" t="s">
        <v>91</v>
      </c>
      <c r="C66" s="53"/>
      <c r="D66" s="58">
        <f>D65/C10*100</f>
        <v>2.7557418676199513E-2</v>
      </c>
      <c r="E66" s="19"/>
      <c r="F66" s="57"/>
      <c r="G66" s="58">
        <f>G65/F10*100</f>
        <v>6.4587672669848628E-3</v>
      </c>
      <c r="H66" s="56"/>
      <c r="I66" s="42"/>
      <c r="J66" s="53"/>
    </row>
    <row r="67" spans="1:10" ht="9.75" customHeight="1" x14ac:dyDescent="0.2">
      <c r="A67" s="46"/>
      <c r="B67" s="47"/>
      <c r="C67" s="48"/>
      <c r="D67" s="48"/>
      <c r="E67" s="48"/>
      <c r="F67" s="48"/>
      <c r="G67" s="48"/>
      <c r="H67" s="48"/>
      <c r="I67" s="48"/>
      <c r="J67" s="47"/>
    </row>
    <row r="68" spans="1:10" x14ac:dyDescent="0.2">
      <c r="A68" s="59"/>
      <c r="B68" s="4"/>
      <c r="C68" s="6"/>
      <c r="D68" s="6"/>
      <c r="E68" s="6"/>
      <c r="F68" s="5"/>
      <c r="G68" s="6"/>
      <c r="H68" s="6"/>
      <c r="I68" s="6"/>
      <c r="J68" s="4"/>
    </row>
  </sheetData>
  <mergeCells count="15"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59055118110236227" bottom="0.3937007874015748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2022-04-25T05:12:23Z</dcterms:created>
  <dcterms:modified xsi:type="dcterms:W3CDTF">2022-04-25T05:16:46Z</dcterms:modified>
</cp:coreProperties>
</file>