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740"/>
  </bookViews>
  <sheets>
    <sheet name="на 01.01.2022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F49" i="1"/>
  <c r="D49" i="1"/>
  <c r="I49" i="1" s="1"/>
  <c r="C49" i="1"/>
  <c r="G47" i="1"/>
  <c r="I47" i="1" s="1"/>
  <c r="D47" i="1"/>
  <c r="C47" i="1"/>
  <c r="I46" i="1"/>
  <c r="H46" i="1"/>
  <c r="E46" i="1"/>
  <c r="J45" i="1"/>
  <c r="I45" i="1"/>
  <c r="H45" i="1"/>
  <c r="E45" i="1"/>
  <c r="H44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H21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H9" i="1"/>
  <c r="G9" i="1"/>
  <c r="J9" i="1" s="1"/>
  <c r="F9" i="1"/>
  <c r="D9" i="1"/>
  <c r="E9" i="1" s="1"/>
  <c r="C9" i="1"/>
  <c r="I9" i="1" l="1"/>
  <c r="I21" i="1"/>
  <c r="I44" i="1"/>
</calcChain>
</file>

<file path=xl/sharedStrings.xml><?xml version="1.0" encoding="utf-8"?>
<sst xmlns="http://schemas.openxmlformats.org/spreadsheetml/2006/main" count="99" uniqueCount="95">
  <si>
    <t>от 26.01.2022 №02-08/49</t>
  </si>
  <si>
    <t>Информация об исполнении консолидированного бюджета Ленинградской области на 01.01.2022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</si>
  <si>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</si>
  <si>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</si>
  <si>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</si>
  <si>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</si>
  <si>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01.01.2021.</t>
  </si>
  <si>
    <t>на 01.01.2022.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</si>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</sst>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0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3" fillId="0" borderId="0"/>
    <xf numFmtId="0" fontId="16" fillId="0" borderId="0"/>
    <xf numFmtId="49" fontId="19" fillId="0" borderId="0">
      <alignment horizontal="center"/>
    </xf>
    <xf numFmtId="49" fontId="19" fillId="0" borderId="0">
      <alignment horizontal="center"/>
    </xf>
    <xf numFmtId="0" fontId="20" fillId="0" borderId="8"/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 indent="1"/>
    </xf>
    <xf numFmtId="49" fontId="19" fillId="0" borderId="11">
      <alignment horizontal="center" wrapText="1"/>
    </xf>
    <xf numFmtId="49" fontId="19" fillId="0" borderId="11">
      <alignment horizontal="center" wrapText="1"/>
    </xf>
    <xf numFmtId="0" fontId="19" fillId="0" borderId="12">
      <alignment horizontal="left" wrapText="1"/>
    </xf>
    <xf numFmtId="49" fontId="19" fillId="0" borderId="13">
      <alignment horizontal="center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8"/>
    <xf numFmtId="49" fontId="19" fillId="0" borderId="8"/>
    <xf numFmtId="0" fontId="17" fillId="0" borderId="14"/>
    <xf numFmtId="4" fontId="19" fillId="0" borderId="13">
      <alignment horizontal="right"/>
    </xf>
    <xf numFmtId="4" fontId="19" fillId="0" borderId="13">
      <alignment horizontal="right"/>
    </xf>
    <xf numFmtId="0" fontId="19" fillId="0" borderId="0">
      <alignment horizontal="center" wrapText="1"/>
    </xf>
    <xf numFmtId="4" fontId="19" fillId="0" borderId="9">
      <alignment horizontal="right"/>
    </xf>
    <xf numFmtId="4" fontId="19" fillId="0" borderId="9">
      <alignment horizontal="right"/>
    </xf>
    <xf numFmtId="49" fontId="19" fillId="0" borderId="8">
      <alignment horizontal="left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15">
      <alignment horizontal="center" wrapText="1"/>
    </xf>
    <xf numFmtId="4" fontId="19" fillId="0" borderId="16">
      <alignment horizontal="right"/>
    </xf>
    <xf numFmtId="4" fontId="19" fillId="0" borderId="16">
      <alignment horizontal="right"/>
    </xf>
    <xf numFmtId="49" fontId="19" fillId="0" borderId="15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20" fillId="0" borderId="0">
      <alignment horizontal="center"/>
    </xf>
    <xf numFmtId="4" fontId="19" fillId="0" borderId="18">
      <alignment horizontal="right"/>
    </xf>
    <xf numFmtId="4" fontId="19" fillId="0" borderId="18">
      <alignment horizontal="right"/>
    </xf>
    <xf numFmtId="49" fontId="19" fillId="0" borderId="13">
      <alignment horizontal="center"/>
    </xf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19">
      <alignment horizontal="left" wrapText="1" indent="1"/>
    </xf>
    <xf numFmtId="0" fontId="20" fillId="0" borderId="20">
      <alignment horizontal="left" wrapText="1"/>
    </xf>
    <xf numFmtId="0" fontId="20" fillId="0" borderId="20">
      <alignment horizontal="left" wrapText="1"/>
    </xf>
    <xf numFmtId="0" fontId="19" fillId="0" borderId="21">
      <alignment horizontal="left" wrapText="1"/>
    </xf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21">
      <alignment horizontal="left" wrapText="1" indent="2"/>
    </xf>
    <xf numFmtId="0" fontId="17" fillId="0" borderId="14"/>
    <xf numFmtId="0" fontId="17" fillId="0" borderId="14"/>
    <xf numFmtId="0" fontId="17" fillId="0" borderId="23"/>
    <xf numFmtId="0" fontId="19" fillId="0" borderId="8"/>
    <xf numFmtId="0" fontId="19" fillId="0" borderId="8"/>
    <xf numFmtId="0" fontId="17" fillId="0" borderId="24"/>
    <xf numFmtId="0" fontId="17" fillId="0" borderId="8"/>
    <xf numFmtId="0" fontId="17" fillId="0" borderId="8"/>
    <xf numFmtId="0" fontId="20" fillId="0" borderId="25">
      <alignment horizontal="center" vertical="center" textRotation="90" wrapText="1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14">
      <alignment horizontal="center" vertical="center" textRotation="90" wrapText="1"/>
    </xf>
    <xf numFmtId="0" fontId="20" fillId="0" borderId="8"/>
    <xf numFmtId="0" fontId="20" fillId="0" borderId="8"/>
    <xf numFmtId="0" fontId="19" fillId="0" borderId="0">
      <alignment vertical="center"/>
    </xf>
    <xf numFmtId="0" fontId="19" fillId="0" borderId="12">
      <alignment horizontal="left" wrapText="1"/>
    </xf>
    <xf numFmtId="0" fontId="19" fillId="0" borderId="12">
      <alignment horizontal="left" wrapText="1"/>
    </xf>
    <xf numFmtId="0" fontId="20" fillId="0" borderId="8">
      <alignment horizontal="center" vertical="center" textRotation="90" wrapText="1"/>
    </xf>
    <xf numFmtId="0" fontId="19" fillId="0" borderId="10">
      <alignment horizontal="left" wrapText="1" indent="1"/>
    </xf>
    <xf numFmtId="0" fontId="19" fillId="0" borderId="10">
      <alignment horizontal="left" wrapText="1" indent="1"/>
    </xf>
    <xf numFmtId="0" fontId="20" fillId="0" borderId="14">
      <alignment horizontal="center" vertical="center" textRotation="90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20" fillId="0" borderId="8">
      <alignment horizontal="center" vertical="center" textRotation="90"/>
    </xf>
    <xf numFmtId="0" fontId="17" fillId="3" borderId="26"/>
    <xf numFmtId="0" fontId="17" fillId="3" borderId="26"/>
    <xf numFmtId="0" fontId="20" fillId="0" borderId="25">
      <alignment horizontal="center" vertical="center" textRotation="90"/>
    </xf>
    <xf numFmtId="0" fontId="19" fillId="0" borderId="27">
      <alignment horizontal="left" wrapText="1" indent="2"/>
    </xf>
    <xf numFmtId="0" fontId="19" fillId="0" borderId="27">
      <alignment horizontal="left" wrapText="1" indent="2"/>
    </xf>
    <xf numFmtId="0" fontId="20" fillId="0" borderId="28">
      <alignment horizontal="center" vertical="center" textRotation="90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21" fillId="0" borderId="8">
      <alignment wrapText="1"/>
    </xf>
    <xf numFmtId="49" fontId="19" fillId="0" borderId="8">
      <alignment horizontal="left"/>
    </xf>
    <xf numFmtId="49" fontId="19" fillId="0" borderId="8">
      <alignment horizontal="left"/>
    </xf>
    <xf numFmtId="0" fontId="21" fillId="0" borderId="14">
      <alignment wrapText="1"/>
    </xf>
    <xf numFmtId="49" fontId="19" fillId="0" borderId="15">
      <alignment horizontal="center" wrapText="1"/>
    </xf>
    <xf numFmtId="49" fontId="19" fillId="0" borderId="15">
      <alignment horizontal="center" wrapText="1"/>
    </xf>
    <xf numFmtId="0" fontId="19" fillId="0" borderId="28">
      <alignment horizontal="center" vertical="top" wrapText="1"/>
    </xf>
    <xf numFmtId="49" fontId="19" fillId="0" borderId="15">
      <alignment horizontal="center" shrinkToFit="1"/>
    </xf>
    <xf numFmtId="49" fontId="19" fillId="0" borderId="15">
      <alignment horizontal="center" shrinkToFit="1"/>
    </xf>
    <xf numFmtId="0" fontId="20" fillId="0" borderId="29"/>
    <xf numFmtId="49" fontId="19" fillId="0" borderId="13">
      <alignment horizontal="center" shrinkToFit="1"/>
    </xf>
    <xf numFmtId="49" fontId="19" fillId="0" borderId="13">
      <alignment horizontal="center" shrinkToFit="1"/>
    </xf>
    <xf numFmtId="49" fontId="22" fillId="0" borderId="30">
      <alignment horizontal="left" vertical="center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1">
      <alignment horizontal="left" vertical="center" wrapText="1" indent="2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49" fontId="19" fillId="0" borderId="27">
      <alignment horizontal="left" vertical="center" wrapText="1" indent="3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30">
      <alignment horizontal="left" vertical="center" wrapText="1" indent="3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49" fontId="19" fillId="0" borderId="32">
      <alignment horizontal="left" vertical="center" wrapText="1" indent="3"/>
    </xf>
    <xf numFmtId="0" fontId="17" fillId="0" borderId="23"/>
    <xf numFmtId="0" fontId="17" fillId="0" borderId="23"/>
    <xf numFmtId="0" fontId="22" fillId="0" borderId="29">
      <alignment horizontal="left" vertical="center" wrapText="1"/>
    </xf>
    <xf numFmtId="0" fontId="17" fillId="0" borderId="24"/>
    <xf numFmtId="0" fontId="17" fillId="0" borderId="24"/>
    <xf numFmtId="49" fontId="19" fillId="0" borderId="14">
      <alignment horizontal="left" vertical="center" wrapText="1" indent="3"/>
    </xf>
    <xf numFmtId="0" fontId="20" fillId="0" borderId="25">
      <alignment horizontal="center" vertical="center" textRotation="90" wrapText="1"/>
    </xf>
    <xf numFmtId="0" fontId="20" fillId="0" borderId="25">
      <alignment horizontal="center" vertical="center" textRotation="90" wrapText="1"/>
    </xf>
    <xf numFmtId="49" fontId="19" fillId="0" borderId="0">
      <alignment horizontal="left" vertical="center" wrapText="1" indent="3"/>
    </xf>
    <xf numFmtId="0" fontId="20" fillId="0" borderId="14">
      <alignment horizontal="center" vertical="center" textRotation="90" wrapText="1"/>
    </xf>
    <xf numFmtId="0" fontId="20" fillId="0" borderId="14">
      <alignment horizontal="center" vertical="center" textRotation="90" wrapText="1"/>
    </xf>
    <xf numFmtId="49" fontId="19" fillId="0" borderId="8">
      <alignment horizontal="left" vertical="center" wrapText="1" indent="3"/>
    </xf>
    <xf numFmtId="0" fontId="19" fillId="0" borderId="0">
      <alignment vertical="center"/>
    </xf>
    <xf numFmtId="0" fontId="19" fillId="0" borderId="0">
      <alignment vertical="center"/>
    </xf>
    <xf numFmtId="49" fontId="22" fillId="0" borderId="29">
      <alignment horizontal="left" vertical="center" wrapText="1"/>
    </xf>
    <xf numFmtId="0" fontId="20" fillId="0" borderId="8">
      <alignment horizontal="center" vertical="center" textRotation="90" wrapText="1"/>
    </xf>
    <xf numFmtId="0" fontId="20" fillId="0" borderId="8">
      <alignment horizontal="center" vertical="center" textRotation="90" wrapText="1"/>
    </xf>
    <xf numFmtId="0" fontId="19" fillId="0" borderId="30">
      <alignment horizontal="left" vertical="center" wrapText="1"/>
    </xf>
    <xf numFmtId="0" fontId="20" fillId="0" borderId="14">
      <alignment horizontal="center" vertical="center" textRotation="90"/>
    </xf>
    <xf numFmtId="0" fontId="20" fillId="0" borderId="14">
      <alignment horizontal="center" vertical="center" textRotation="90"/>
    </xf>
    <xf numFmtId="0" fontId="19" fillId="0" borderId="32">
      <alignment horizontal="left" vertical="center" wrapText="1"/>
    </xf>
    <xf numFmtId="0" fontId="20" fillId="0" borderId="8">
      <alignment horizontal="center" vertical="center" textRotation="90"/>
    </xf>
    <xf numFmtId="0" fontId="20" fillId="0" borderId="8">
      <alignment horizontal="center" vertical="center" textRotation="90"/>
    </xf>
    <xf numFmtId="49" fontId="19" fillId="0" borderId="30">
      <alignment horizontal="left" vertical="center" wrapText="1"/>
    </xf>
    <xf numFmtId="0" fontId="20" fillId="0" borderId="25">
      <alignment horizontal="center" vertical="center" textRotation="90"/>
    </xf>
    <xf numFmtId="0" fontId="20" fillId="0" borderId="25">
      <alignment horizontal="center" vertical="center" textRotation="90"/>
    </xf>
    <xf numFmtId="49" fontId="19" fillId="0" borderId="32">
      <alignment horizontal="left" vertical="center" wrapText="1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49" fontId="20" fillId="0" borderId="33">
      <alignment horizontal="center"/>
    </xf>
    <xf numFmtId="0" fontId="21" fillId="0" borderId="8">
      <alignment wrapText="1"/>
    </xf>
    <xf numFmtId="0" fontId="21" fillId="0" borderId="8">
      <alignment wrapText="1"/>
    </xf>
    <xf numFmtId="49" fontId="20" fillId="0" borderId="34">
      <alignment horizontal="center" vertical="center" wrapText="1"/>
    </xf>
    <xf numFmtId="0" fontId="21" fillId="0" borderId="28">
      <alignment wrapText="1"/>
    </xf>
    <xf numFmtId="0" fontId="21" fillId="0" borderId="28">
      <alignment wrapText="1"/>
    </xf>
    <xf numFmtId="49" fontId="19" fillId="0" borderId="35">
      <alignment horizontal="center" vertical="center" wrapText="1"/>
    </xf>
    <xf numFmtId="0" fontId="21" fillId="0" borderId="14">
      <alignment wrapText="1"/>
    </xf>
    <xf numFmtId="0" fontId="21" fillId="0" borderId="14">
      <alignment wrapText="1"/>
    </xf>
    <xf numFmtId="49" fontId="19" fillId="0" borderId="15">
      <alignment horizontal="center" vertical="center"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49" fontId="19" fillId="0" borderId="34">
      <alignment horizontal="center" vertical="center" wrapText="1"/>
    </xf>
    <xf numFmtId="0" fontId="20" fillId="0" borderId="29"/>
    <xf numFmtId="0" fontId="20" fillId="0" borderId="29"/>
    <xf numFmtId="49" fontId="19" fillId="0" borderId="36">
      <alignment horizontal="center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7">
      <alignment horizontal="center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0">
      <alignment horizontal="center" vertical="center" wrapText="1"/>
    </xf>
    <xf numFmtId="49" fontId="19" fillId="0" borderId="27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20" fillId="0" borderId="33">
      <alignment horizontal="center" vertical="center" wrapText="1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0" fillId="0" borderId="33">
      <alignment horizontal="center" vertical="center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0" fontId="19" fillId="0" borderId="35">
      <alignment horizontal="center" vertical="center"/>
    </xf>
    <xf numFmtId="49" fontId="19" fillId="0" borderId="14">
      <alignment horizontal="left" vertical="center" wrapText="1" indent="3"/>
    </xf>
    <xf numFmtId="49" fontId="19" fillId="0" borderId="14">
      <alignment horizontal="left" vertical="center" wrapText="1" indent="3"/>
    </xf>
    <xf numFmtId="0" fontId="19" fillId="0" borderId="15">
      <alignment horizontal="center" vertical="center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0" fontId="19" fillId="0" borderId="34">
      <alignment horizontal="center" vertical="center"/>
    </xf>
    <xf numFmtId="49" fontId="19" fillId="0" borderId="8">
      <alignment horizontal="left" vertical="center" wrapText="1" indent="3"/>
    </xf>
    <xf numFmtId="49" fontId="19" fillId="0" borderId="8">
      <alignment horizontal="left" vertical="center" wrapText="1" indent="3"/>
    </xf>
    <xf numFmtId="0" fontId="20" fillId="0" borderId="34">
      <alignment horizontal="center" vertical="center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6">
      <alignment horizontal="center" vertical="center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49" fontId="20" fillId="0" borderId="33">
      <alignment horizontal="center" vertical="center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5">
      <alignment horizontal="center" vertical="center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15">
      <alignment horizontal="center" vertical="center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19" fillId="0" borderId="34">
      <alignment horizontal="center" vertical="center"/>
    </xf>
    <xf numFmtId="49" fontId="20" fillId="0" borderId="33">
      <alignment horizontal="center"/>
    </xf>
    <xf numFmtId="49" fontId="20" fillId="0" borderId="33">
      <alignment horizontal="center"/>
    </xf>
    <xf numFmtId="49" fontId="19" fillId="0" borderId="36">
      <alignment horizontal="center" vertic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28">
      <alignment horizontal="center" vertical="top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0" fontId="19" fillId="0" borderId="23"/>
    <xf numFmtId="49" fontId="19" fillId="0" borderId="15">
      <alignment horizontal="center" vertical="center" wrapText="1"/>
    </xf>
    <xf numFmtId="49" fontId="19" fillId="0" borderId="15">
      <alignment horizontal="center" vertical="center" wrapText="1"/>
    </xf>
    <xf numFmtId="4" fontId="19" fillId="0" borderId="38">
      <alignment horizontal="right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" fontId="19" fillId="0" borderId="37">
      <alignment horizontal="right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" fontId="19" fillId="0" borderId="0">
      <alignment horizontal="right" shrinkToFi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" fontId="19" fillId="0" borderId="8">
      <alignment horizontal="right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wrapText="1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9" fillId="0" borderId="14">
      <alignment horizontal="center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3" fillId="0" borderId="8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3" fillId="0" borderId="14"/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8">
      <alignment horizont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49" fontId="19" fillId="0" borderId="14">
      <alignment horizont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9" fontId="19" fillId="0" borderId="0">
      <alignment horizontal="left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" fontId="19" fillId="0" borderId="23">
      <alignment horizontal="right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0" fontId="19" fillId="0" borderId="28">
      <alignment horizontal="center" vertical="top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" fontId="19" fillId="0" borderId="24">
      <alignment horizontal="right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" fontId="19" fillId="0" borderId="39">
      <alignment horizontal="right"/>
    </xf>
    <xf numFmtId="49" fontId="19" fillId="0" borderId="15">
      <alignment horizontal="center" vertical="center"/>
    </xf>
    <xf numFmtId="49" fontId="19" fillId="0" borderId="15">
      <alignment horizontal="center" vertical="center"/>
    </xf>
    <xf numFmtId="0" fontId="19" fillId="0" borderId="24"/>
    <xf numFmtId="49" fontId="19" fillId="0" borderId="34">
      <alignment horizontal="center" vertical="center"/>
    </xf>
    <xf numFmtId="49" fontId="19" fillId="0" borderId="34">
      <alignment horizontal="center" vertical="center"/>
    </xf>
    <xf numFmtId="0" fontId="21" fillId="0" borderId="28">
      <alignment wrapText="1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0" fontId="18" fillId="0" borderId="40"/>
    <xf numFmtId="49" fontId="19" fillId="0" borderId="8">
      <alignment horizontal="center"/>
    </xf>
    <xf numFmtId="49" fontId="19" fillId="0" borderId="8">
      <alignment horizontal="center"/>
    </xf>
    <xf numFmtId="0" fontId="19" fillId="0" borderId="14">
      <alignment horizontal="center"/>
    </xf>
    <xf numFmtId="0" fontId="19" fillId="0" borderId="1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8"/>
    <xf numFmtId="49" fontId="19" fillId="0" borderId="8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3"/>
    <xf numFmtId="0" fontId="19" fillId="0" borderId="23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14"/>
    <xf numFmtId="0" fontId="19" fillId="0" borderId="14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8">
      <alignment horizontal="center"/>
    </xf>
    <xf numFmtId="0" fontId="19" fillId="0" borderId="8">
      <alignment horizontal="center"/>
    </xf>
    <xf numFmtId="49" fontId="19" fillId="0" borderId="14">
      <alignment horizontal="center"/>
    </xf>
    <xf numFmtId="49" fontId="19" fillId="0" borderId="14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3">
      <alignment horizontal="right"/>
    </xf>
    <xf numFmtId="4" fontId="19" fillId="0" borderId="23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4">
      <alignment horizontal="right"/>
    </xf>
    <xf numFmtId="4" fontId="19" fillId="0" borderId="24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4"/>
    <xf numFmtId="0" fontId="19" fillId="0" borderId="24"/>
    <xf numFmtId="0" fontId="18" fillId="0" borderId="40"/>
    <xf numFmtId="0" fontId="18" fillId="0" borderId="40"/>
    <xf numFmtId="0" fontId="17" fillId="3" borderId="0"/>
    <xf numFmtId="0" fontId="17" fillId="3" borderId="0"/>
    <xf numFmtId="0" fontId="17" fillId="4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3" borderId="8"/>
    <xf numFmtId="0" fontId="17" fillId="3" borderId="8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1">
      <alignment horizontal="left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12">
      <alignment horizontal="left" wrapText="1" indent="1"/>
    </xf>
    <xf numFmtId="0" fontId="17" fillId="3" borderId="42"/>
    <xf numFmtId="0" fontId="17" fillId="3" borderId="42"/>
    <xf numFmtId="0" fontId="19" fillId="0" borderId="17">
      <alignment horizontal="left" wrapText="1" indent="2"/>
    </xf>
    <xf numFmtId="0" fontId="19" fillId="0" borderId="41">
      <alignment horizontal="left" wrapText="1"/>
    </xf>
    <xf numFmtId="0" fontId="19" fillId="0" borderId="41">
      <alignment horizontal="left" wrapText="1"/>
    </xf>
    <xf numFmtId="0" fontId="18" fillId="0" borderId="0"/>
    <xf numFmtId="0" fontId="19" fillId="0" borderId="12">
      <alignment horizontal="left" wrapText="1" indent="1"/>
    </xf>
    <xf numFmtId="0" fontId="19" fillId="0" borderId="12">
      <alignment horizontal="left" wrapText="1" indent="1"/>
    </xf>
    <xf numFmtId="0" fontId="25" fillId="0" borderId="0">
      <alignment horizontal="center" vertical="top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0" borderId="14">
      <alignment horizontal="left"/>
    </xf>
    <xf numFmtId="0" fontId="17" fillId="3" borderId="14"/>
    <xf numFmtId="0" fontId="17" fillId="3" borderId="14"/>
    <xf numFmtId="49" fontId="19" fillId="0" borderId="33">
      <alignment horizontal="center" wrapText="1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19" fillId="0" borderId="35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49" fontId="19" fillId="0" borderId="34">
      <alignment horizontal="center"/>
    </xf>
    <xf numFmtId="0" fontId="19" fillId="0" borderId="8">
      <alignment wrapText="1"/>
    </xf>
    <xf numFmtId="0" fontId="19" fillId="0" borderId="8">
      <alignment wrapText="1"/>
    </xf>
    <xf numFmtId="0" fontId="19" fillId="0" borderId="37"/>
    <xf numFmtId="0" fontId="19" fillId="0" borderId="42">
      <alignment wrapText="1"/>
    </xf>
    <xf numFmtId="0" fontId="19" fillId="0" borderId="42">
      <alignment wrapText="1"/>
    </xf>
    <xf numFmtId="49" fontId="19" fillId="0" borderId="14"/>
    <xf numFmtId="0" fontId="19" fillId="0" borderId="14">
      <alignment horizontal="left"/>
    </xf>
    <xf numFmtId="0" fontId="19" fillId="0" borderId="14">
      <alignment horizontal="left"/>
    </xf>
    <xf numFmtId="49" fontId="19" fillId="0" borderId="0"/>
    <xf numFmtId="0" fontId="17" fillId="3" borderId="43"/>
    <xf numFmtId="0" fontId="17" fillId="3" borderId="43"/>
    <xf numFmtId="49" fontId="19" fillId="0" borderId="9">
      <alignment horizontal="center"/>
    </xf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23">
      <alignment horizontal="center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28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8">
      <alignment horizontal="center" vertical="center" wrapText="1"/>
    </xf>
    <xf numFmtId="0" fontId="17" fillId="3" borderId="44"/>
    <xf numFmtId="0" fontId="17" fillId="3" borderId="44"/>
    <xf numFmtId="4" fontId="19" fillId="0" borderId="28">
      <alignment horizontal="right"/>
    </xf>
    <xf numFmtId="0" fontId="19" fillId="0" borderId="37"/>
    <xf numFmtId="0" fontId="19" fillId="0" borderId="37"/>
    <xf numFmtId="0" fontId="19" fillId="5" borderId="0"/>
    <xf numFmtId="0" fontId="19" fillId="0" borderId="0">
      <alignment horizontal="center"/>
    </xf>
    <xf numFmtId="0" fontId="19" fillId="0" borderId="0">
      <alignment horizontal="center"/>
    </xf>
    <xf numFmtId="0" fontId="26" fillId="0" borderId="0">
      <alignment horizontal="center" wrapText="1"/>
    </xf>
    <xf numFmtId="49" fontId="19" fillId="0" borderId="14"/>
    <xf numFmtId="49" fontId="19" fillId="0" borderId="14"/>
    <xf numFmtId="0" fontId="19" fillId="0" borderId="0">
      <alignment horizontal="center"/>
    </xf>
    <xf numFmtId="49" fontId="19" fillId="0" borderId="0"/>
    <xf numFmtId="49" fontId="19" fillId="0" borderId="0"/>
    <xf numFmtId="0" fontId="19" fillId="0" borderId="8">
      <alignment wrapText="1"/>
    </xf>
    <xf numFmtId="49" fontId="19" fillId="0" borderId="9">
      <alignment horizontal="center"/>
    </xf>
    <xf numFmtId="49" fontId="19" fillId="0" borderId="9">
      <alignment horizontal="center"/>
    </xf>
    <xf numFmtId="0" fontId="19" fillId="0" borderId="42">
      <alignment wrapText="1"/>
    </xf>
    <xf numFmtId="49" fontId="19" fillId="0" borderId="23">
      <alignment horizontal="center"/>
    </xf>
    <xf numFmtId="49" fontId="19" fillId="0" borderId="23">
      <alignment horizontal="center"/>
    </xf>
    <xf numFmtId="0" fontId="27" fillId="0" borderId="45"/>
    <xf numFmtId="49" fontId="19" fillId="0" borderId="28">
      <alignment horizontal="center"/>
    </xf>
    <xf numFmtId="49" fontId="19" fillId="0" borderId="28">
      <alignment horizontal="center"/>
    </xf>
    <xf numFmtId="49" fontId="28" fillId="0" borderId="46">
      <alignment horizontal="right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6">
      <alignment horizontal="right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27" fillId="0" borderId="8"/>
    <xf numFmtId="0" fontId="17" fillId="3" borderId="47"/>
    <xf numFmtId="0" fontId="17" fillId="3" borderId="47"/>
    <xf numFmtId="0" fontId="18" fillId="0" borderId="37"/>
    <xf numFmtId="4" fontId="19" fillId="0" borderId="28">
      <alignment horizontal="right"/>
    </xf>
    <xf numFmtId="4" fontId="19" fillId="0" borderId="28">
      <alignment horizontal="right"/>
    </xf>
    <xf numFmtId="0" fontId="19" fillId="0" borderId="38">
      <alignment horizontal="center"/>
    </xf>
    <xf numFmtId="0" fontId="19" fillId="5" borderId="37"/>
    <xf numFmtId="0" fontId="19" fillId="5" borderId="37"/>
    <xf numFmtId="49" fontId="17" fillId="0" borderId="48">
      <alignment horizontal="center"/>
    </xf>
    <xf numFmtId="0" fontId="19" fillId="5" borderId="0"/>
    <xf numFmtId="0" fontId="19" fillId="5" borderId="0"/>
    <xf numFmtId="166" fontId="19" fillId="0" borderId="20">
      <alignment horizontal="center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19" fillId="0" borderId="49">
      <alignment horizontal="center"/>
    </xf>
    <xf numFmtId="0" fontId="27" fillId="0" borderId="45"/>
    <xf numFmtId="0" fontId="27" fillId="0" borderId="45"/>
    <xf numFmtId="49" fontId="19" fillId="0" borderId="22">
      <alignment horizontal="center"/>
    </xf>
    <xf numFmtId="49" fontId="28" fillId="0" borderId="46">
      <alignment horizontal="right"/>
    </xf>
    <xf numFmtId="49" fontId="28" fillId="0" borderId="46">
      <alignment horizontal="right"/>
    </xf>
    <xf numFmtId="49" fontId="19" fillId="0" borderId="20">
      <alignment horizontal="center"/>
    </xf>
    <xf numFmtId="0" fontId="19" fillId="0" borderId="46">
      <alignment horizontal="right"/>
    </xf>
    <xf numFmtId="0" fontId="19" fillId="0" borderId="46">
      <alignment horizontal="right"/>
    </xf>
    <xf numFmtId="0" fontId="19" fillId="0" borderId="20">
      <alignment horizontal="center"/>
    </xf>
    <xf numFmtId="0" fontId="27" fillId="0" borderId="8"/>
    <xf numFmtId="0" fontId="27" fillId="0" borderId="8"/>
    <xf numFmtId="49" fontId="19" fillId="0" borderId="50">
      <alignment horizontal="center"/>
    </xf>
    <xf numFmtId="0" fontId="19" fillId="0" borderId="38">
      <alignment horizontal="center"/>
    </xf>
    <xf numFmtId="0" fontId="19" fillId="0" borderId="38">
      <alignment horizontal="center"/>
    </xf>
    <xf numFmtId="0" fontId="27" fillId="0" borderId="0"/>
    <xf numFmtId="49" fontId="17" fillId="0" borderId="48">
      <alignment horizontal="center"/>
    </xf>
    <xf numFmtId="49" fontId="17" fillId="0" borderId="48">
      <alignment horizontal="center"/>
    </xf>
    <xf numFmtId="0" fontId="17" fillId="0" borderId="51"/>
    <xf numFmtId="166" fontId="19" fillId="0" borderId="20">
      <alignment horizontal="center"/>
    </xf>
    <xf numFmtId="166" fontId="19" fillId="0" borderId="20">
      <alignment horizontal="center"/>
    </xf>
    <xf numFmtId="0" fontId="17" fillId="0" borderId="40"/>
    <xf numFmtId="0" fontId="19" fillId="0" borderId="49">
      <alignment horizontal="center"/>
    </xf>
    <xf numFmtId="0" fontId="19" fillId="0" borderId="49">
      <alignment horizontal="center"/>
    </xf>
    <xf numFmtId="4" fontId="19" fillId="0" borderId="17">
      <alignment horizontal="right"/>
    </xf>
    <xf numFmtId="49" fontId="19" fillId="0" borderId="22">
      <alignment horizontal="center"/>
    </xf>
    <xf numFmtId="49" fontId="19" fillId="0" borderId="22">
      <alignment horizontal="center"/>
    </xf>
    <xf numFmtId="49" fontId="19" fillId="0" borderId="24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9" fillId="0" borderId="52">
      <alignment horizontal="left" wrapText="1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21">
      <alignment horizontal="left" wrapText="1" indent="1"/>
    </xf>
    <xf numFmtId="49" fontId="19" fillId="0" borderId="50">
      <alignment horizontal="center"/>
    </xf>
    <xf numFmtId="49" fontId="19" fillId="0" borderId="50">
      <alignment horizontal="center"/>
    </xf>
    <xf numFmtId="0" fontId="19" fillId="0" borderId="53">
      <alignment horizontal="left" wrapText="1" indent="2"/>
    </xf>
    <xf numFmtId="0" fontId="18" fillId="0" borderId="37"/>
    <xf numFmtId="0" fontId="18" fillId="0" borderId="37"/>
    <xf numFmtId="0" fontId="19" fillId="5" borderId="37"/>
    <xf numFmtId="0" fontId="27" fillId="0" borderId="0"/>
    <xf numFmtId="0" fontId="27" fillId="0" borderId="0"/>
    <xf numFmtId="0" fontId="26" fillId="0" borderId="0">
      <alignment horizontal="left" wrapText="1"/>
    </xf>
    <xf numFmtId="0" fontId="17" fillId="0" borderId="51"/>
    <xf numFmtId="0" fontId="17" fillId="0" borderId="51"/>
    <xf numFmtId="49" fontId="17" fillId="0" borderId="0"/>
    <xf numFmtId="0" fontId="17" fillId="0" borderId="40"/>
    <xf numFmtId="0" fontId="17" fillId="0" borderId="40"/>
    <xf numFmtId="0" fontId="19" fillId="0" borderId="0">
      <alignment horizontal="right"/>
    </xf>
    <xf numFmtId="4" fontId="19" fillId="0" borderId="17">
      <alignment horizontal="right"/>
    </xf>
    <xf numFmtId="4" fontId="19" fillId="0" borderId="17">
      <alignment horizontal="right"/>
    </xf>
    <xf numFmtId="49" fontId="19" fillId="0" borderId="0">
      <alignment horizontal="right"/>
    </xf>
    <xf numFmtId="49" fontId="19" fillId="0" borderId="24">
      <alignment horizontal="center"/>
    </xf>
    <xf numFmtId="49" fontId="19" fillId="0" borderId="24">
      <alignment horizontal="center"/>
    </xf>
    <xf numFmtId="0" fontId="19" fillId="0" borderId="0">
      <alignment horizontal="left" wrapText="1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8">
      <alignment horizontal="left"/>
    </xf>
    <xf numFmtId="0" fontId="19" fillId="0" borderId="21">
      <alignment horizontal="left" wrapText="1" indent="1"/>
    </xf>
    <xf numFmtId="0" fontId="19" fillId="0" borderId="21">
      <alignment horizontal="left" wrapText="1" indent="1"/>
    </xf>
    <xf numFmtId="0" fontId="19" fillId="0" borderId="10">
      <alignment horizontal="left" wrapText="1"/>
    </xf>
    <xf numFmtId="0" fontId="19" fillId="0" borderId="20">
      <alignment horizontal="left" wrapText="1" indent="2"/>
    </xf>
    <xf numFmtId="0" fontId="19" fillId="0" borderId="20">
      <alignment horizontal="left" wrapText="1" indent="2"/>
    </xf>
    <xf numFmtId="0" fontId="19" fillId="0" borderId="42"/>
    <xf numFmtId="0" fontId="17" fillId="3" borderId="54"/>
    <xf numFmtId="0" fontId="17" fillId="3" borderId="54"/>
    <xf numFmtId="0" fontId="20" fillId="0" borderId="53">
      <alignment horizontal="left" wrapText="1"/>
    </xf>
    <xf numFmtId="0" fontId="19" fillId="5" borderId="26"/>
    <xf numFmtId="0" fontId="19" fillId="5" borderId="26"/>
    <xf numFmtId="49" fontId="19" fillId="0" borderId="0">
      <alignment horizontal="center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49" fontId="19" fillId="0" borderId="34">
      <alignment horizontal="center" wrapText="1"/>
    </xf>
    <xf numFmtId="49" fontId="17" fillId="0" borderId="0"/>
    <xf numFmtId="49" fontId="17" fillId="0" borderId="0"/>
    <xf numFmtId="0" fontId="19" fillId="0" borderId="55"/>
    <xf numFmtId="0" fontId="19" fillId="0" borderId="0">
      <alignment horizontal="right"/>
    </xf>
    <xf numFmtId="0" fontId="19" fillId="0" borderId="0">
      <alignment horizontal="right"/>
    </xf>
    <xf numFmtId="0" fontId="19" fillId="0" borderId="56">
      <alignment horizontal="center" wrapText="1"/>
    </xf>
    <xf numFmtId="49" fontId="19" fillId="0" borderId="0">
      <alignment horizontal="right"/>
    </xf>
    <xf numFmtId="49" fontId="19" fillId="0" borderId="0">
      <alignment horizontal="right"/>
    </xf>
    <xf numFmtId="0" fontId="17" fillId="0" borderId="37"/>
    <xf numFmtId="0" fontId="19" fillId="0" borderId="0">
      <alignment horizontal="left" wrapText="1"/>
    </xf>
    <xf numFmtId="0" fontId="19" fillId="0" borderId="0">
      <alignment horizontal="left" wrapText="1"/>
    </xf>
    <xf numFmtId="49" fontId="19" fillId="0" borderId="0">
      <alignment horizontal="center"/>
    </xf>
    <xf numFmtId="0" fontId="19" fillId="0" borderId="8">
      <alignment horizontal="left"/>
    </xf>
    <xf numFmtId="0" fontId="19" fillId="0" borderId="8">
      <alignment horizontal="left"/>
    </xf>
    <xf numFmtId="49" fontId="19" fillId="0" borderId="9">
      <alignment horizontal="center" wrapText="1"/>
    </xf>
    <xf numFmtId="0" fontId="19" fillId="0" borderId="10">
      <alignment horizontal="left" wrapText="1"/>
    </xf>
    <xf numFmtId="0" fontId="19" fillId="0" borderId="10">
      <alignment horizontal="left" wrapText="1"/>
    </xf>
    <xf numFmtId="49" fontId="19" fillId="0" borderId="11">
      <alignment horizontal="center" wrapText="1"/>
    </xf>
    <xf numFmtId="0" fontId="19" fillId="0" borderId="42"/>
    <xf numFmtId="0" fontId="19" fillId="0" borderId="42"/>
    <xf numFmtId="49" fontId="19" fillId="0" borderId="8"/>
    <xf numFmtId="0" fontId="20" fillId="0" borderId="53">
      <alignment horizontal="left" wrapText="1"/>
    </xf>
    <xf numFmtId="0" fontId="20" fillId="0" borderId="53">
      <alignment horizontal="left" wrapText="1"/>
    </xf>
    <xf numFmtId="4" fontId="19" fillId="0" borderId="13">
      <alignment horizontal="right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4" fontId="19" fillId="0" borderId="9">
      <alignment horizontal="right"/>
    </xf>
    <xf numFmtId="49" fontId="19" fillId="0" borderId="0">
      <alignment horizontal="center" wrapText="1"/>
    </xf>
    <xf numFmtId="49" fontId="19" fillId="0" borderId="0">
      <alignment horizontal="center" wrapText="1"/>
    </xf>
    <xf numFmtId="4" fontId="19" fillId="0" borderId="16">
      <alignment horizontal="right"/>
    </xf>
    <xf numFmtId="49" fontId="19" fillId="0" borderId="34">
      <alignment horizontal="center" wrapText="1"/>
    </xf>
    <xf numFmtId="49" fontId="19" fillId="0" borderId="34">
      <alignment horizontal="center" wrapText="1"/>
    </xf>
    <xf numFmtId="49" fontId="19" fillId="0" borderId="17">
      <alignment horizontal="center"/>
    </xf>
    <xf numFmtId="0" fontId="19" fillId="0" borderId="55"/>
    <xf numFmtId="0" fontId="19" fillId="0" borderId="55"/>
    <xf numFmtId="4" fontId="19" fillId="0" borderId="18">
      <alignment horizontal="right"/>
    </xf>
    <xf numFmtId="0" fontId="19" fillId="0" borderId="56">
      <alignment horizontal="center" wrapText="1"/>
    </xf>
    <xf numFmtId="0" fontId="19" fillId="0" borderId="56">
      <alignment horizontal="center" wrapText="1"/>
    </xf>
    <xf numFmtId="0" fontId="19" fillId="0" borderId="19">
      <alignment horizontal="left" wrapText="1"/>
    </xf>
    <xf numFmtId="0" fontId="17" fillId="3" borderId="37"/>
    <xf numFmtId="0" fontId="17" fillId="3" borderId="37"/>
    <xf numFmtId="0" fontId="20" fillId="0" borderId="20">
      <alignment horizontal="left" wrapText="1"/>
    </xf>
    <xf numFmtId="49" fontId="19" fillId="0" borderId="15">
      <alignment horizontal="center"/>
    </xf>
    <xf numFmtId="49" fontId="19" fillId="0" borderId="15">
      <alignment horizontal="center"/>
    </xf>
    <xf numFmtId="0" fontId="19" fillId="0" borderId="8"/>
    <xf numFmtId="0" fontId="17" fillId="0" borderId="37"/>
    <xf numFmtId="0" fontId="17" fillId="0" borderId="37"/>
    <xf numFmtId="0" fontId="17" fillId="0" borderId="8"/>
    <xf numFmtId="0" fontId="16" fillId="0" borderId="0"/>
    <xf numFmtId="0" fontId="29" fillId="0" borderId="0"/>
  </cellStyleXfs>
  <cellXfs count="76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8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1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70" zoomScaleNormal="70" workbookViewId="0">
      <selection activeCell="C69" sqref="C69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22.28515625" style="75" customWidth="1"/>
    <col min="4" max="4" width="21.28515625" style="75" customWidth="1"/>
    <col min="5" max="5" width="16" style="75" customWidth="1"/>
    <col min="6" max="6" width="22.5703125" style="75" customWidth="1"/>
    <col min="7" max="7" width="20" style="75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E1" s="2"/>
      <c r="F1" s="2"/>
      <c r="G1" s="4" t="s">
        <v>0</v>
      </c>
      <c r="H1" s="4"/>
      <c r="I1" s="4"/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10"/>
      <c r="E4" s="10"/>
      <c r="F4" s="9"/>
      <c r="G4" s="10"/>
      <c r="H4" s="11"/>
      <c r="I4" s="12"/>
      <c r="J4" s="13" t="s">
        <v>3</v>
      </c>
    </row>
    <row r="5" spans="1:10" x14ac:dyDescent="0.2">
      <c r="A5" s="14" t="s">
        <v>4</v>
      </c>
      <c r="B5" s="14" t="s">
        <v>5</v>
      </c>
      <c r="C5" s="15" t="s">
        <v>6</v>
      </c>
      <c r="D5" s="16"/>
      <c r="E5" s="17"/>
      <c r="F5" s="18" t="s">
        <v>7</v>
      </c>
      <c r="G5" s="19"/>
      <c r="H5" s="20"/>
      <c r="I5" s="14" t="s">
        <v>8</v>
      </c>
      <c r="J5" s="21" t="s">
        <v>9</v>
      </c>
    </row>
    <row r="6" spans="1:10" x14ac:dyDescent="0.2">
      <c r="A6" s="22"/>
      <c r="B6" s="22"/>
      <c r="C6" s="23" t="s">
        <v>10</v>
      </c>
      <c r="D6" s="23" t="s">
        <v>11</v>
      </c>
      <c r="E6" s="23" t="s">
        <v>12</v>
      </c>
      <c r="F6" s="14" t="s">
        <v>10</v>
      </c>
      <c r="G6" s="14" t="s">
        <v>11</v>
      </c>
      <c r="H6" s="24" t="s">
        <v>12</v>
      </c>
      <c r="I6" s="22"/>
      <c r="J6" s="25"/>
    </row>
    <row r="7" spans="1:10" ht="15.75" customHeight="1" x14ac:dyDescent="0.2">
      <c r="A7" s="26"/>
      <c r="B7" s="26"/>
      <c r="C7" s="27"/>
      <c r="D7" s="27"/>
      <c r="E7" s="27"/>
      <c r="F7" s="26"/>
      <c r="G7" s="26"/>
      <c r="H7" s="28"/>
      <c r="I7" s="26"/>
      <c r="J7" s="29"/>
    </row>
    <row r="8" spans="1:10" ht="12.75" customHeight="1" x14ac:dyDescent="0.2">
      <c r="A8" s="30">
        <v>1</v>
      </c>
      <c r="B8" s="30">
        <v>2</v>
      </c>
      <c r="C8" s="30">
        <v>3</v>
      </c>
      <c r="D8" s="30">
        <v>4</v>
      </c>
      <c r="E8" s="30" t="s">
        <v>13</v>
      </c>
      <c r="F8" s="30">
        <v>6</v>
      </c>
      <c r="G8" s="30">
        <v>7</v>
      </c>
      <c r="H8" s="31" t="s">
        <v>14</v>
      </c>
      <c r="I8" s="30" t="s">
        <v>15</v>
      </c>
      <c r="J8" s="32" t="s">
        <v>16</v>
      </c>
    </row>
    <row r="9" spans="1:10" x14ac:dyDescent="0.2">
      <c r="A9" s="33"/>
      <c r="B9" s="34" t="s">
        <v>17</v>
      </c>
      <c r="C9" s="35">
        <f>C10+C18</f>
        <v>191455677.79999998</v>
      </c>
      <c r="D9" s="35">
        <f>D10+D18</f>
        <v>193286687.30000001</v>
      </c>
      <c r="E9" s="36">
        <f>D9/C9*100</f>
        <v>100.95636207870145</v>
      </c>
      <c r="F9" s="35">
        <f>F10+F18</f>
        <v>198239578.30000001</v>
      </c>
      <c r="G9" s="35">
        <f>G10+G18</f>
        <v>208061426.20000002</v>
      </c>
      <c r="H9" s="37">
        <f t="shared" ref="H9:H19" si="0">G9/F9*100</f>
        <v>104.95453429846205</v>
      </c>
      <c r="I9" s="37">
        <f>G9-D9</f>
        <v>14774738.900000006</v>
      </c>
      <c r="J9" s="37">
        <f>G9/D9*100</f>
        <v>107.64395060331711</v>
      </c>
    </row>
    <row r="10" spans="1:10" x14ac:dyDescent="0.2">
      <c r="A10" s="33"/>
      <c r="B10" s="38" t="s">
        <v>18</v>
      </c>
      <c r="C10" s="39">
        <v>169790697.19999999</v>
      </c>
      <c r="D10" s="39">
        <v>170866757.40000001</v>
      </c>
      <c r="E10" s="40">
        <f t="shared" ref="E10:E19" si="1">D10/C10*100</f>
        <v>100.63375686521418</v>
      </c>
      <c r="F10" s="39">
        <v>173185077.90000001</v>
      </c>
      <c r="G10" s="39">
        <v>182195423.80000001</v>
      </c>
      <c r="H10" s="41">
        <f t="shared" si="0"/>
        <v>105.20272647577798</v>
      </c>
      <c r="I10" s="40">
        <f t="shared" ref="I10:I19" si="2">G10-D10</f>
        <v>11328666.400000006</v>
      </c>
      <c r="J10" s="40">
        <f t="shared" ref="J10:J19" si="3">G10/D10*100</f>
        <v>106.6301172752284</v>
      </c>
    </row>
    <row r="11" spans="1:10" x14ac:dyDescent="0.2">
      <c r="A11" s="33"/>
      <c r="B11" s="38" t="s">
        <v>19</v>
      </c>
      <c r="C11" s="39">
        <v>160102115.90000001</v>
      </c>
      <c r="D11" s="39">
        <v>160573040.5</v>
      </c>
      <c r="E11" s="40">
        <f t="shared" si="1"/>
        <v>100.29414014758812</v>
      </c>
      <c r="F11" s="39">
        <v>163868501.80000001</v>
      </c>
      <c r="G11" s="39">
        <v>173154088.40000001</v>
      </c>
      <c r="H11" s="41">
        <f t="shared" si="0"/>
        <v>105.66648654134458</v>
      </c>
      <c r="I11" s="40">
        <f t="shared" si="2"/>
        <v>12581047.900000006</v>
      </c>
      <c r="J11" s="40">
        <f t="shared" si="3"/>
        <v>107.83509352555356</v>
      </c>
    </row>
    <row r="12" spans="1:10" x14ac:dyDescent="0.2">
      <c r="A12" s="33"/>
      <c r="B12" s="38" t="s">
        <v>20</v>
      </c>
      <c r="C12" s="42">
        <v>62527931.299999997</v>
      </c>
      <c r="D12" s="40">
        <v>65287596.600000001</v>
      </c>
      <c r="E12" s="40">
        <f t="shared" si="1"/>
        <v>104.4134920868556</v>
      </c>
      <c r="F12" s="39">
        <v>62891886</v>
      </c>
      <c r="G12" s="39">
        <v>69018272</v>
      </c>
      <c r="H12" s="41">
        <f t="shared" si="0"/>
        <v>109.74113894437829</v>
      </c>
      <c r="I12" s="40">
        <f t="shared" si="2"/>
        <v>3730675.3999999985</v>
      </c>
      <c r="J12" s="40">
        <f t="shared" si="3"/>
        <v>105.71421769874125</v>
      </c>
    </row>
    <row r="13" spans="1:10" x14ac:dyDescent="0.2">
      <c r="A13" s="33"/>
      <c r="B13" s="43" t="s">
        <v>21</v>
      </c>
      <c r="C13" s="44">
        <v>49214073.299999997</v>
      </c>
      <c r="D13" s="42">
        <v>49831985.399999999</v>
      </c>
      <c r="E13" s="40">
        <f t="shared" si="1"/>
        <v>101.25555975875706</v>
      </c>
      <c r="F13" s="39">
        <v>51446061.5</v>
      </c>
      <c r="G13" s="39">
        <v>52840630.899999999</v>
      </c>
      <c r="H13" s="41">
        <f t="shared" si="0"/>
        <v>102.71074084067639</v>
      </c>
      <c r="I13" s="40">
        <f t="shared" si="2"/>
        <v>3008645.5</v>
      </c>
      <c r="J13" s="40">
        <f t="shared" si="3"/>
        <v>106.03757902850887</v>
      </c>
    </row>
    <row r="14" spans="1:10" ht="15" customHeight="1" x14ac:dyDescent="0.2">
      <c r="A14" s="33"/>
      <c r="B14" s="45" t="s">
        <v>22</v>
      </c>
      <c r="C14" s="44">
        <v>30586818.899999999</v>
      </c>
      <c r="D14" s="42">
        <v>27783251.800000001</v>
      </c>
      <c r="E14" s="40">
        <f t="shared" si="1"/>
        <v>90.834067742821077</v>
      </c>
      <c r="F14" s="39">
        <v>30017170.699999999</v>
      </c>
      <c r="G14" s="39">
        <v>30432914.800000001</v>
      </c>
      <c r="H14" s="41">
        <f>G14/F14*100</f>
        <v>101.38502094069779</v>
      </c>
      <c r="I14" s="40">
        <f t="shared" si="2"/>
        <v>2649663</v>
      </c>
      <c r="J14" s="40">
        <f t="shared" si="3"/>
        <v>109.53690741124838</v>
      </c>
    </row>
    <row r="15" spans="1:10" ht="15" customHeight="1" x14ac:dyDescent="0.2">
      <c r="A15" s="33"/>
      <c r="B15" s="45" t="s">
        <v>23</v>
      </c>
      <c r="C15" s="44">
        <v>4172265.9</v>
      </c>
      <c r="D15" s="42">
        <v>4427747.5999999996</v>
      </c>
      <c r="E15" s="40">
        <f t="shared" si="1"/>
        <v>106.12333216825898</v>
      </c>
      <c r="F15" s="39">
        <v>4614185.7</v>
      </c>
      <c r="G15" s="39">
        <v>4817282.2</v>
      </c>
      <c r="H15" s="41">
        <f>G15/F15*100</f>
        <v>104.40156753985865</v>
      </c>
      <c r="I15" s="40">
        <f t="shared" si="2"/>
        <v>389534.60000000056</v>
      </c>
      <c r="J15" s="40">
        <f t="shared" si="3"/>
        <v>108.79757915740275</v>
      </c>
    </row>
    <row r="16" spans="1:10" x14ac:dyDescent="0.2">
      <c r="A16" s="33"/>
      <c r="B16" s="45" t="s">
        <v>24</v>
      </c>
      <c r="C16" s="44">
        <v>11365432.4</v>
      </c>
      <c r="D16" s="42">
        <v>11124874.300000001</v>
      </c>
      <c r="E16" s="40">
        <f t="shared" si="1"/>
        <v>97.883423247495628</v>
      </c>
      <c r="F16" s="44">
        <v>11063446.9</v>
      </c>
      <c r="G16" s="44">
        <v>11542096.300000001</v>
      </c>
      <c r="H16" s="41">
        <f>G16/F16*100</f>
        <v>104.32640391666723</v>
      </c>
      <c r="I16" s="40">
        <f t="shared" si="2"/>
        <v>417222</v>
      </c>
      <c r="J16" s="40">
        <f t="shared" si="3"/>
        <v>103.75035248712878</v>
      </c>
    </row>
    <row r="17" spans="1:10" ht="15" customHeight="1" x14ac:dyDescent="0.2">
      <c r="A17" s="33"/>
      <c r="B17" s="45" t="s">
        <v>25</v>
      </c>
      <c r="C17" s="44">
        <v>9688581.3000000007</v>
      </c>
      <c r="D17" s="42">
        <v>10293716.9</v>
      </c>
      <c r="E17" s="40">
        <f t="shared" si="1"/>
        <v>106.24586388102043</v>
      </c>
      <c r="F17" s="44">
        <v>9316576.0999999996</v>
      </c>
      <c r="G17" s="44">
        <v>9041335.4000000004</v>
      </c>
      <c r="H17" s="41">
        <f>G17/F17*100</f>
        <v>97.045688275975124</v>
      </c>
      <c r="I17" s="40">
        <f t="shared" si="2"/>
        <v>-1252381.5</v>
      </c>
      <c r="J17" s="40">
        <f t="shared" si="3"/>
        <v>87.833534648694283</v>
      </c>
    </row>
    <row r="18" spans="1:10" x14ac:dyDescent="0.2">
      <c r="A18" s="33"/>
      <c r="B18" s="46" t="s">
        <v>26</v>
      </c>
      <c r="C18" s="44">
        <v>21664980.600000001</v>
      </c>
      <c r="D18" s="42">
        <v>22419929.899999999</v>
      </c>
      <c r="E18" s="40">
        <f t="shared" si="1"/>
        <v>103.4846525549162</v>
      </c>
      <c r="F18" s="44">
        <v>25054500.399999999</v>
      </c>
      <c r="G18" s="44">
        <v>25866002.399999999</v>
      </c>
      <c r="H18" s="41">
        <f t="shared" si="0"/>
        <v>103.23894704362175</v>
      </c>
      <c r="I18" s="40">
        <f t="shared" si="2"/>
        <v>3446072.5</v>
      </c>
      <c r="J18" s="40">
        <f t="shared" si="3"/>
        <v>115.37057660470205</v>
      </c>
    </row>
    <row r="19" spans="1:10" x14ac:dyDescent="0.2">
      <c r="A19" s="33"/>
      <c r="B19" s="46" t="s">
        <v>27</v>
      </c>
      <c r="C19" s="44">
        <v>18940904.100000001</v>
      </c>
      <c r="D19" s="42">
        <v>19855709.5</v>
      </c>
      <c r="E19" s="40">
        <f t="shared" si="1"/>
        <v>104.82978740175344</v>
      </c>
      <c r="F19" s="44">
        <v>21409419.300000001</v>
      </c>
      <c r="G19" s="44">
        <v>22603498.300000001</v>
      </c>
      <c r="H19" s="41">
        <f t="shared" si="0"/>
        <v>105.57735351560891</v>
      </c>
      <c r="I19" s="40">
        <f t="shared" si="2"/>
        <v>2747788.8000000007</v>
      </c>
      <c r="J19" s="40">
        <f t="shared" si="3"/>
        <v>113.83878425497713</v>
      </c>
    </row>
    <row r="20" spans="1:10" x14ac:dyDescent="0.2">
      <c r="A20" s="33"/>
      <c r="B20" s="47"/>
      <c r="C20" s="39"/>
      <c r="D20" s="39"/>
      <c r="E20" s="40"/>
      <c r="F20" s="48"/>
      <c r="G20" s="48"/>
      <c r="H20" s="41"/>
      <c r="I20" s="40"/>
      <c r="J20" s="40"/>
    </row>
    <row r="21" spans="1:10" x14ac:dyDescent="0.2">
      <c r="A21" s="33"/>
      <c r="B21" s="49" t="s">
        <v>28</v>
      </c>
      <c r="C21" s="50">
        <f>C22+C27+C28+C31+C36+C37+C38+C39+C40+C41+C42+C43+C45+C46</f>
        <v>215142349.60000002</v>
      </c>
      <c r="D21" s="50">
        <f>D22+D27+D28+D31+D36+D37+D38+D39+D40+D41+D42+D43+D45+D46</f>
        <v>205556557.29999998</v>
      </c>
      <c r="E21" s="36">
        <f t="shared" ref="E21:E46" si="4">D21/C21*100</f>
        <v>95.544441939105766</v>
      </c>
      <c r="F21" s="50">
        <f>F22+F27+F28+F31+F36+F37+F38+F39+F40+F41+F42+F43+F45+F46</f>
        <v>223005756.80000001</v>
      </c>
      <c r="G21" s="50">
        <f>G22+G27+G28+G31+G36+G37+G38+G39+G40+G41+G42+G43+G45+G46</f>
        <v>212094070.20000002</v>
      </c>
      <c r="H21" s="37">
        <f>G21/F21*100</f>
        <v>95.106993309690196</v>
      </c>
      <c r="I21" s="37">
        <f t="shared" ref="I21:I47" si="5">G21-D21</f>
        <v>6537512.9000000358</v>
      </c>
      <c r="J21" s="37">
        <f t="shared" ref="J21:J45" si="6">G21/D21*100</f>
        <v>103.18039618189307</v>
      </c>
    </row>
    <row r="22" spans="1:10" x14ac:dyDescent="0.2">
      <c r="A22" s="51" t="s">
        <v>29</v>
      </c>
      <c r="B22" s="34" t="s">
        <v>30</v>
      </c>
      <c r="C22" s="50">
        <v>17307998.199999999</v>
      </c>
      <c r="D22" s="50">
        <v>16049943.1</v>
      </c>
      <c r="E22" s="36">
        <f t="shared" si="4"/>
        <v>92.731365664228008</v>
      </c>
      <c r="F22" s="50">
        <v>18567816.300000001</v>
      </c>
      <c r="G22" s="50">
        <v>17256679.600000001</v>
      </c>
      <c r="H22" s="37">
        <f t="shared" ref="H22:H46" si="7">G22/F22*100</f>
        <v>92.938659674266603</v>
      </c>
      <c r="I22" s="37">
        <f t="shared" si="5"/>
        <v>1206736.5000000019</v>
      </c>
      <c r="J22" s="37">
        <f t="shared" si="6"/>
        <v>107.51863413148178</v>
      </c>
    </row>
    <row r="23" spans="1:10" x14ac:dyDescent="0.2">
      <c r="A23" s="52" t="s">
        <v>31</v>
      </c>
      <c r="B23" s="38" t="s">
        <v>32</v>
      </c>
      <c r="C23" s="53">
        <v>8653393.4000000004</v>
      </c>
      <c r="D23" s="53">
        <v>8290055.7000000002</v>
      </c>
      <c r="E23" s="40">
        <f t="shared" si="4"/>
        <v>95.801211349064516</v>
      </c>
      <c r="F23" s="53">
        <v>9481963.3000000007</v>
      </c>
      <c r="G23" s="53">
        <v>9214528.4000000004</v>
      </c>
      <c r="H23" s="41">
        <f t="shared" si="7"/>
        <v>97.17954086576141</v>
      </c>
      <c r="I23" s="41">
        <f t="shared" si="5"/>
        <v>924472.70000000019</v>
      </c>
      <c r="J23" s="41">
        <f t="shared" si="6"/>
        <v>111.15158611057343</v>
      </c>
    </row>
    <row r="24" spans="1:10" x14ac:dyDescent="0.2">
      <c r="A24" s="52" t="s">
        <v>33</v>
      </c>
      <c r="B24" s="38" t="s">
        <v>34</v>
      </c>
      <c r="C24" s="53">
        <v>407397.8</v>
      </c>
      <c r="D24" s="53">
        <v>400298.6</v>
      </c>
      <c r="E24" s="40">
        <f t="shared" si="4"/>
        <v>98.257427997892961</v>
      </c>
      <c r="F24" s="53">
        <v>443264.5</v>
      </c>
      <c r="G24" s="53">
        <v>441235.8</v>
      </c>
      <c r="H24" s="41">
        <f t="shared" si="7"/>
        <v>99.542327436553109</v>
      </c>
      <c r="I24" s="41">
        <f t="shared" si="5"/>
        <v>40937.200000000012</v>
      </c>
      <c r="J24" s="41">
        <f t="shared" si="6"/>
        <v>110.22666579398479</v>
      </c>
    </row>
    <row r="25" spans="1:10" ht="20.25" customHeight="1" x14ac:dyDescent="0.2">
      <c r="A25" s="52" t="s">
        <v>35</v>
      </c>
      <c r="B25" s="38" t="s">
        <v>36</v>
      </c>
      <c r="C25" s="53">
        <v>578394.4</v>
      </c>
      <c r="D25" s="53">
        <v>565762.30000000005</v>
      </c>
      <c r="E25" s="40">
        <f t="shared" si="4"/>
        <v>97.816005825782554</v>
      </c>
      <c r="F25" s="53">
        <v>606589.5</v>
      </c>
      <c r="G25" s="53">
        <v>594384.19999999995</v>
      </c>
      <c r="H25" s="41">
        <f t="shared" si="7"/>
        <v>97.98788142557693</v>
      </c>
      <c r="I25" s="41">
        <f t="shared" si="5"/>
        <v>28621.899999999907</v>
      </c>
      <c r="J25" s="41">
        <f t="shared" si="6"/>
        <v>105.05899739166075</v>
      </c>
    </row>
    <row r="26" spans="1:10" ht="15.75" customHeight="1" x14ac:dyDescent="0.2">
      <c r="A26" s="52" t="s">
        <v>37</v>
      </c>
      <c r="B26" s="38" t="s">
        <v>38</v>
      </c>
      <c r="C26" s="53">
        <v>377445.6</v>
      </c>
      <c r="D26" s="53">
        <v>368361.7</v>
      </c>
      <c r="E26" s="40">
        <f t="shared" si="4"/>
        <v>97.593322057536241</v>
      </c>
      <c r="F26" s="53">
        <v>261178.2</v>
      </c>
      <c r="G26" s="53">
        <v>227288.8</v>
      </c>
      <c r="H26" s="41">
        <f t="shared" si="7"/>
        <v>87.024414748244666</v>
      </c>
      <c r="I26" s="41">
        <f t="shared" si="5"/>
        <v>-141072.90000000002</v>
      </c>
      <c r="J26" s="41">
        <f t="shared" si="6"/>
        <v>61.70261457692262</v>
      </c>
    </row>
    <row r="27" spans="1:10" ht="18" customHeight="1" x14ac:dyDescent="0.2">
      <c r="A27" s="51" t="s">
        <v>39</v>
      </c>
      <c r="B27" s="34" t="s">
        <v>40</v>
      </c>
      <c r="C27" s="50">
        <v>79328.5</v>
      </c>
      <c r="D27" s="50">
        <v>78769.600000000006</v>
      </c>
      <c r="E27" s="36">
        <f t="shared" si="4"/>
        <v>99.295461278103076</v>
      </c>
      <c r="F27" s="50">
        <v>78850.5</v>
      </c>
      <c r="G27" s="50">
        <v>78225.100000000006</v>
      </c>
      <c r="H27" s="37">
        <f t="shared" si="7"/>
        <v>99.206853475881587</v>
      </c>
      <c r="I27" s="36">
        <f t="shared" si="5"/>
        <v>-544.5</v>
      </c>
      <c r="J27" s="36">
        <f t="shared" si="6"/>
        <v>99.308743474639954</v>
      </c>
    </row>
    <row r="28" spans="1:10" ht="15.75" customHeight="1" x14ac:dyDescent="0.2">
      <c r="A28" s="51" t="s">
        <v>41</v>
      </c>
      <c r="B28" s="34" t="s">
        <v>42</v>
      </c>
      <c r="C28" s="50">
        <v>3196698.9</v>
      </c>
      <c r="D28" s="50">
        <v>3082390.6</v>
      </c>
      <c r="E28" s="36">
        <f t="shared" si="4"/>
        <v>96.424176828164832</v>
      </c>
      <c r="F28" s="50">
        <v>3005508.1</v>
      </c>
      <c r="G28" s="50">
        <v>2903168.9</v>
      </c>
      <c r="H28" s="37">
        <f t="shared" si="7"/>
        <v>96.594945127580928</v>
      </c>
      <c r="I28" s="36">
        <f t="shared" si="5"/>
        <v>-179221.70000000019</v>
      </c>
      <c r="J28" s="36">
        <f t="shared" si="6"/>
        <v>94.185626571791374</v>
      </c>
    </row>
    <row r="29" spans="1:10" ht="18" customHeight="1" x14ac:dyDescent="0.2">
      <c r="A29" s="52" t="s">
        <v>43</v>
      </c>
      <c r="B29" s="38" t="s">
        <v>44</v>
      </c>
      <c r="C29" s="53">
        <v>962788.1</v>
      </c>
      <c r="D29" s="53">
        <v>887628.1</v>
      </c>
      <c r="E29" s="40">
        <f t="shared" si="4"/>
        <v>92.193505507598189</v>
      </c>
      <c r="F29" s="53">
        <v>684114.2</v>
      </c>
      <c r="G29" s="53">
        <v>623176.1</v>
      </c>
      <c r="H29" s="41">
        <f t="shared" si="7"/>
        <v>91.092408255814604</v>
      </c>
      <c r="I29" s="41">
        <f t="shared" si="5"/>
        <v>-264452</v>
      </c>
      <c r="J29" s="41">
        <f t="shared" si="6"/>
        <v>70.206891827782385</v>
      </c>
    </row>
    <row r="30" spans="1:10" ht="15" customHeight="1" x14ac:dyDescent="0.2">
      <c r="A30" s="52" t="s">
        <v>45</v>
      </c>
      <c r="B30" s="38" t="s">
        <v>46</v>
      </c>
      <c r="C30" s="53">
        <v>1660614.9</v>
      </c>
      <c r="D30" s="53">
        <v>1630059.9</v>
      </c>
      <c r="E30" s="40">
        <f t="shared" si="4"/>
        <v>98.16001891829346</v>
      </c>
      <c r="F30" s="53">
        <v>1760753</v>
      </c>
      <c r="G30" s="53">
        <v>1740559.4</v>
      </c>
      <c r="H30" s="41">
        <f t="shared" si="7"/>
        <v>98.853127042804971</v>
      </c>
      <c r="I30" s="41">
        <f t="shared" si="5"/>
        <v>110499.5</v>
      </c>
      <c r="J30" s="41">
        <f t="shared" si="6"/>
        <v>106.7788613166915</v>
      </c>
    </row>
    <row r="31" spans="1:10" x14ac:dyDescent="0.2">
      <c r="A31" s="51" t="s">
        <v>47</v>
      </c>
      <c r="B31" s="34" t="s">
        <v>48</v>
      </c>
      <c r="C31" s="50">
        <v>33570888</v>
      </c>
      <c r="D31" s="50">
        <v>31466783.600000001</v>
      </c>
      <c r="E31" s="36">
        <f t="shared" si="4"/>
        <v>93.732354056288301</v>
      </c>
      <c r="F31" s="50">
        <v>37604837.700000003</v>
      </c>
      <c r="G31" s="50">
        <v>34423294.899999999</v>
      </c>
      <c r="H31" s="37">
        <f t="shared" si="7"/>
        <v>91.539538541872219</v>
      </c>
      <c r="I31" s="36">
        <f t="shared" si="5"/>
        <v>2956511.299999997</v>
      </c>
      <c r="J31" s="36">
        <f t="shared" si="6"/>
        <v>109.39565777545816</v>
      </c>
    </row>
    <row r="32" spans="1:10" x14ac:dyDescent="0.2">
      <c r="A32" s="52" t="s">
        <v>49</v>
      </c>
      <c r="B32" s="38" t="s">
        <v>50</v>
      </c>
      <c r="C32" s="53">
        <v>5800541.2000000002</v>
      </c>
      <c r="D32" s="53">
        <v>5667273.7000000002</v>
      </c>
      <c r="E32" s="40">
        <f t="shared" si="4"/>
        <v>97.702498863381919</v>
      </c>
      <c r="F32" s="53">
        <v>5657153.5</v>
      </c>
      <c r="G32" s="53">
        <v>5613795.4000000004</v>
      </c>
      <c r="H32" s="41">
        <f t="shared" si="7"/>
        <v>99.233570381288047</v>
      </c>
      <c r="I32" s="40">
        <f t="shared" si="5"/>
        <v>-53478.299999999814</v>
      </c>
      <c r="J32" s="40">
        <f t="shared" si="6"/>
        <v>99.05636637948156</v>
      </c>
    </row>
    <row r="33" spans="1:10" x14ac:dyDescent="0.2">
      <c r="A33" s="52" t="s">
        <v>51</v>
      </c>
      <c r="B33" s="38" t="s">
        <v>52</v>
      </c>
      <c r="C33" s="53">
        <v>1735263.3</v>
      </c>
      <c r="D33" s="53">
        <v>1728935</v>
      </c>
      <c r="E33" s="40">
        <f t="shared" si="4"/>
        <v>99.635311828470066</v>
      </c>
      <c r="F33" s="53">
        <v>1725612.9</v>
      </c>
      <c r="G33" s="53">
        <v>1723885.7</v>
      </c>
      <c r="H33" s="41">
        <f t="shared" si="7"/>
        <v>99.899908026881349</v>
      </c>
      <c r="I33" s="40">
        <f t="shared" si="5"/>
        <v>-5049.3000000000466</v>
      </c>
      <c r="J33" s="40">
        <f t="shared" si="6"/>
        <v>99.707953161917601</v>
      </c>
    </row>
    <row r="34" spans="1:10" x14ac:dyDescent="0.2">
      <c r="A34" s="52" t="s">
        <v>53</v>
      </c>
      <c r="B34" s="38" t="s">
        <v>54</v>
      </c>
      <c r="C34" s="53">
        <v>19960774.5</v>
      </c>
      <c r="D34" s="53">
        <v>18421290.899999999</v>
      </c>
      <c r="E34" s="40">
        <f t="shared" si="4"/>
        <v>92.287455579441556</v>
      </c>
      <c r="F34" s="53">
        <v>23428033</v>
      </c>
      <c r="G34" s="53">
        <v>20691577.699999999</v>
      </c>
      <c r="H34" s="41">
        <f t="shared" si="7"/>
        <v>88.319739433523921</v>
      </c>
      <c r="I34" s="40">
        <f t="shared" si="5"/>
        <v>2270286.8000000007</v>
      </c>
      <c r="J34" s="40">
        <f t="shared" si="6"/>
        <v>112.3242546481908</v>
      </c>
    </row>
    <row r="35" spans="1:10" x14ac:dyDescent="0.2">
      <c r="A35" s="52" t="s">
        <v>55</v>
      </c>
      <c r="B35" s="38" t="s">
        <v>56</v>
      </c>
      <c r="C35" s="53">
        <v>1345743</v>
      </c>
      <c r="D35" s="53">
        <v>1151058.6000000001</v>
      </c>
      <c r="E35" s="40">
        <f t="shared" si="4"/>
        <v>85.533315053468613</v>
      </c>
      <c r="F35" s="53">
        <v>1582601.5</v>
      </c>
      <c r="G35" s="53">
        <v>1470002.6</v>
      </c>
      <c r="H35" s="41">
        <f t="shared" si="7"/>
        <v>92.885201991783788</v>
      </c>
      <c r="I35" s="40">
        <f t="shared" si="5"/>
        <v>318944</v>
      </c>
      <c r="J35" s="41">
        <f t="shared" si="6"/>
        <v>127.70875435881371</v>
      </c>
    </row>
    <row r="36" spans="1:10" x14ac:dyDescent="0.2">
      <c r="A36" s="51" t="s">
        <v>57</v>
      </c>
      <c r="B36" s="34" t="s">
        <v>58</v>
      </c>
      <c r="C36" s="50">
        <v>27387034.800000001</v>
      </c>
      <c r="D36" s="50">
        <v>25783061.100000001</v>
      </c>
      <c r="E36" s="36">
        <f t="shared" si="4"/>
        <v>94.143310103801383</v>
      </c>
      <c r="F36" s="50">
        <v>27155400.800000001</v>
      </c>
      <c r="G36" s="50">
        <v>25649799.600000001</v>
      </c>
      <c r="H36" s="37">
        <f t="shared" si="7"/>
        <v>94.455610465524785</v>
      </c>
      <c r="I36" s="37">
        <f t="shared" si="5"/>
        <v>-133261.5</v>
      </c>
      <c r="J36" s="37">
        <f t="shared" si="6"/>
        <v>99.483143217622043</v>
      </c>
    </row>
    <row r="37" spans="1:10" x14ac:dyDescent="0.2">
      <c r="A37" s="51" t="s">
        <v>59</v>
      </c>
      <c r="B37" s="34" t="s">
        <v>60</v>
      </c>
      <c r="C37" s="50">
        <v>695265.5</v>
      </c>
      <c r="D37" s="50">
        <v>686621</v>
      </c>
      <c r="E37" s="36">
        <f t="shared" si="4"/>
        <v>98.75666202335654</v>
      </c>
      <c r="F37" s="50">
        <v>601893.30000000005</v>
      </c>
      <c r="G37" s="50">
        <v>506430.1</v>
      </c>
      <c r="H37" s="37">
        <f t="shared" si="7"/>
        <v>84.139514428886315</v>
      </c>
      <c r="I37" s="37">
        <f t="shared" si="5"/>
        <v>-180190.90000000002</v>
      </c>
      <c r="J37" s="37">
        <f t="shared" si="6"/>
        <v>73.756861500012377</v>
      </c>
    </row>
    <row r="38" spans="1:10" x14ac:dyDescent="0.2">
      <c r="A38" s="51" t="s">
        <v>61</v>
      </c>
      <c r="B38" s="34" t="s">
        <v>62</v>
      </c>
      <c r="C38" s="50">
        <v>54754829.100000001</v>
      </c>
      <c r="D38" s="50">
        <v>53197984.700000003</v>
      </c>
      <c r="E38" s="36">
        <f t="shared" si="4"/>
        <v>97.156699371380199</v>
      </c>
      <c r="F38" s="50">
        <v>57569048.399999999</v>
      </c>
      <c r="G38" s="50">
        <v>56226713.899999999</v>
      </c>
      <c r="H38" s="37">
        <f>G38/F38*100</f>
        <v>97.668305213813468</v>
      </c>
      <c r="I38" s="37">
        <f t="shared" si="5"/>
        <v>3028729.1999999955</v>
      </c>
      <c r="J38" s="37">
        <f t="shared" si="6"/>
        <v>105.69331567178708</v>
      </c>
    </row>
    <row r="39" spans="1:10" x14ac:dyDescent="0.2">
      <c r="A39" s="51" t="s">
        <v>63</v>
      </c>
      <c r="B39" s="34" t="s">
        <v>64</v>
      </c>
      <c r="C39" s="54">
        <v>8317020.2000000002</v>
      </c>
      <c r="D39" s="50">
        <v>7737607.9000000004</v>
      </c>
      <c r="E39" s="36">
        <f t="shared" si="4"/>
        <v>93.033414779971324</v>
      </c>
      <c r="F39" s="54">
        <v>8619185.5</v>
      </c>
      <c r="G39" s="50">
        <v>8224722.4000000004</v>
      </c>
      <c r="H39" s="37">
        <f>G39/F39*100</f>
        <v>95.423429510827916</v>
      </c>
      <c r="I39" s="36">
        <f t="shared" si="5"/>
        <v>487114.5</v>
      </c>
      <c r="J39" s="36">
        <f t="shared" si="6"/>
        <v>106.29541463324861</v>
      </c>
    </row>
    <row r="40" spans="1:10" x14ac:dyDescent="0.2">
      <c r="A40" s="51" t="s">
        <v>65</v>
      </c>
      <c r="B40" s="34" t="s">
        <v>66</v>
      </c>
      <c r="C40" s="50">
        <v>28643109.300000001</v>
      </c>
      <c r="D40" s="50">
        <v>28225507.399999999</v>
      </c>
      <c r="E40" s="36">
        <f t="shared" si="4"/>
        <v>98.542051089404595</v>
      </c>
      <c r="F40" s="50">
        <v>25041430.300000001</v>
      </c>
      <c r="G40" s="50">
        <v>24116700.199999999</v>
      </c>
      <c r="H40" s="37">
        <f>G40/F40*100</f>
        <v>96.307199353544902</v>
      </c>
      <c r="I40" s="36">
        <f t="shared" si="5"/>
        <v>-4108807.1999999993</v>
      </c>
      <c r="J40" s="36">
        <f t="shared" si="6"/>
        <v>85.442928831104027</v>
      </c>
    </row>
    <row r="41" spans="1:10" x14ac:dyDescent="0.2">
      <c r="A41" s="51" t="s">
        <v>67</v>
      </c>
      <c r="B41" s="34" t="s">
        <v>68</v>
      </c>
      <c r="C41" s="50">
        <v>35331859.5</v>
      </c>
      <c r="D41" s="50">
        <v>34328646.899999999</v>
      </c>
      <c r="E41" s="36">
        <f t="shared" si="4"/>
        <v>97.160600618826749</v>
      </c>
      <c r="F41" s="50">
        <v>38932729.5</v>
      </c>
      <c r="G41" s="50">
        <v>38041521.299999997</v>
      </c>
      <c r="H41" s="37">
        <f>G41/F41*100</f>
        <v>97.710902339893735</v>
      </c>
      <c r="I41" s="36">
        <f t="shared" si="5"/>
        <v>3712874.3999999985</v>
      </c>
      <c r="J41" s="36">
        <f t="shared" si="6"/>
        <v>110.81567359999849</v>
      </c>
    </row>
    <row r="42" spans="1:10" x14ac:dyDescent="0.2">
      <c r="A42" s="51" t="s">
        <v>69</v>
      </c>
      <c r="B42" s="34" t="s">
        <v>70</v>
      </c>
      <c r="C42" s="50">
        <v>4982471.3</v>
      </c>
      <c r="D42" s="50">
        <v>4317512.5</v>
      </c>
      <c r="E42" s="36">
        <f t="shared" si="4"/>
        <v>86.65403652199663</v>
      </c>
      <c r="F42" s="50">
        <v>5102756.5</v>
      </c>
      <c r="G42" s="50">
        <v>4037874.8</v>
      </c>
      <c r="H42" s="37">
        <f t="shared" si="7"/>
        <v>79.131246023595281</v>
      </c>
      <c r="I42" s="36">
        <f t="shared" si="5"/>
        <v>-279637.70000000019</v>
      </c>
      <c r="J42" s="36">
        <f t="shared" si="6"/>
        <v>93.523175671176389</v>
      </c>
    </row>
    <row r="43" spans="1:10" ht="15" customHeight="1" x14ac:dyDescent="0.2">
      <c r="A43" s="51" t="s">
        <v>71</v>
      </c>
      <c r="B43" s="34" t="s">
        <v>72</v>
      </c>
      <c r="C43" s="50">
        <v>579673.69999999995</v>
      </c>
      <c r="D43" s="50">
        <v>574778.19999999995</v>
      </c>
      <c r="E43" s="36">
        <f t="shared" si="4"/>
        <v>99.15547315670868</v>
      </c>
      <c r="F43" s="50">
        <v>624329.5</v>
      </c>
      <c r="G43" s="50">
        <v>621455</v>
      </c>
      <c r="H43" s="37">
        <f t="shared" si="7"/>
        <v>99.539586067933683</v>
      </c>
      <c r="I43" s="36">
        <f t="shared" si="5"/>
        <v>46676.800000000047</v>
      </c>
      <c r="J43" s="36">
        <f t="shared" si="6"/>
        <v>108.12083687237966</v>
      </c>
    </row>
    <row r="44" spans="1:10" x14ac:dyDescent="0.2">
      <c r="A44" s="51"/>
      <c r="B44" s="34" t="s">
        <v>73</v>
      </c>
      <c r="C44" s="36">
        <f>C38+C39+C40+C41+C42+C43</f>
        <v>132608963.10000001</v>
      </c>
      <c r="D44" s="36">
        <f>D38+D39+D40+D41+D42+D43</f>
        <v>128382037.60000001</v>
      </c>
      <c r="E44" s="36">
        <f t="shared" si="4"/>
        <v>96.812488838471282</v>
      </c>
      <c r="F44" s="37">
        <f>F38+F39+F40+F41+F42+F43</f>
        <v>135889479.69999999</v>
      </c>
      <c r="G44" s="37">
        <f>G38+G39+G40+G41+G42+G43</f>
        <v>131268987.59999999</v>
      </c>
      <c r="H44" s="37">
        <f t="shared" si="7"/>
        <v>96.599816181355209</v>
      </c>
      <c r="I44" s="36">
        <f t="shared" si="5"/>
        <v>2886949.9999999851</v>
      </c>
      <c r="J44" s="36">
        <f t="shared" si="6"/>
        <v>102.24871800913058</v>
      </c>
    </row>
    <row r="45" spans="1:10" x14ac:dyDescent="0.2">
      <c r="A45" s="55" t="s">
        <v>74</v>
      </c>
      <c r="B45" s="56" t="s">
        <v>75</v>
      </c>
      <c r="C45" s="50">
        <v>14246.3</v>
      </c>
      <c r="D45" s="50">
        <v>9340.5</v>
      </c>
      <c r="E45" s="37">
        <f t="shared" si="4"/>
        <v>65.564392157963823</v>
      </c>
      <c r="F45" s="50">
        <v>21015</v>
      </c>
      <c r="G45" s="50">
        <v>7484.4</v>
      </c>
      <c r="H45" s="37">
        <f t="shared" si="7"/>
        <v>35.614561027837254</v>
      </c>
      <c r="I45" s="37">
        <f t="shared" si="5"/>
        <v>-1856.1000000000004</v>
      </c>
      <c r="J45" s="37">
        <f t="shared" si="6"/>
        <v>80.128472779829778</v>
      </c>
    </row>
    <row r="46" spans="1:10" x14ac:dyDescent="0.2">
      <c r="A46" s="51" t="s">
        <v>76</v>
      </c>
      <c r="B46" s="34" t="s">
        <v>77</v>
      </c>
      <c r="C46" s="50">
        <v>281926.3</v>
      </c>
      <c r="D46" s="50">
        <v>17610.2</v>
      </c>
      <c r="E46" s="36">
        <f t="shared" si="4"/>
        <v>6.2463842500681919</v>
      </c>
      <c r="F46" s="50">
        <v>80955.399999999994</v>
      </c>
      <c r="G46" s="50">
        <v>0</v>
      </c>
      <c r="H46" s="37">
        <f t="shared" si="7"/>
        <v>0</v>
      </c>
      <c r="I46" s="36">
        <f t="shared" si="5"/>
        <v>-17610.2</v>
      </c>
      <c r="J46" s="37"/>
    </row>
    <row r="47" spans="1:10" s="8" customFormat="1" x14ac:dyDescent="0.2">
      <c r="A47" s="51"/>
      <c r="B47" s="34" t="s">
        <v>78</v>
      </c>
      <c r="C47" s="57">
        <f>-C49</f>
        <v>-22130300.800000001</v>
      </c>
      <c r="D47" s="57">
        <f>-D49</f>
        <v>-12269870</v>
      </c>
      <c r="E47" s="36"/>
      <c r="F47" s="50">
        <v>-23239005.100000001</v>
      </c>
      <c r="G47" s="50">
        <f>G9-G21</f>
        <v>-4032644</v>
      </c>
      <c r="H47" s="37"/>
      <c r="I47" s="36">
        <f t="shared" si="5"/>
        <v>8237226</v>
      </c>
      <c r="J47" s="36"/>
    </row>
    <row r="48" spans="1:10" x14ac:dyDescent="0.2">
      <c r="A48" s="51"/>
      <c r="B48" s="34"/>
      <c r="C48" s="36"/>
      <c r="D48" s="36"/>
      <c r="E48" s="36"/>
      <c r="F48" s="58"/>
      <c r="G48" s="58"/>
      <c r="H48" s="37"/>
      <c r="I48" s="36"/>
      <c r="J48" s="37"/>
    </row>
    <row r="49" spans="1:10" x14ac:dyDescent="0.2">
      <c r="A49" s="52"/>
      <c r="B49" s="34" t="s">
        <v>79</v>
      </c>
      <c r="C49" s="36">
        <f>SUM(C50:C60)</f>
        <v>22130300.800000001</v>
      </c>
      <c r="D49" s="36">
        <f>SUM(D50:D60)</f>
        <v>12269870</v>
      </c>
      <c r="E49" s="36"/>
      <c r="F49" s="37">
        <f>SUM(F50:F60)</f>
        <v>23239005.100000001</v>
      </c>
      <c r="G49" s="37">
        <f>SUM(G50:G60)</f>
        <v>4032644</v>
      </c>
      <c r="H49" s="37"/>
      <c r="I49" s="36">
        <f t="shared" ref="I49:I64" si="8">G49-D49</f>
        <v>-8237226</v>
      </c>
      <c r="J49" s="37"/>
    </row>
    <row r="50" spans="1:10" x14ac:dyDescent="0.2">
      <c r="A50" s="52"/>
      <c r="B50" s="59" t="s">
        <v>80</v>
      </c>
      <c r="C50" s="40">
        <v>-27500</v>
      </c>
      <c r="D50" s="40">
        <v>-27500</v>
      </c>
      <c r="E50" s="40"/>
      <c r="F50" s="40">
        <v>-27500</v>
      </c>
      <c r="G50" s="40">
        <v>-27500</v>
      </c>
      <c r="H50" s="41"/>
      <c r="I50" s="40">
        <f t="shared" si="8"/>
        <v>0</v>
      </c>
      <c r="J50" s="37"/>
    </row>
    <row r="51" spans="1:10" x14ac:dyDescent="0.2">
      <c r="A51" s="52"/>
      <c r="B51" s="59" t="s">
        <v>81</v>
      </c>
      <c r="C51" s="40">
        <v>137951.5</v>
      </c>
      <c r="D51" s="40">
        <v>-12626</v>
      </c>
      <c r="E51" s="40"/>
      <c r="F51" s="40">
        <v>1727380.4</v>
      </c>
      <c r="G51" s="40">
        <v>-5851.2</v>
      </c>
      <c r="H51" s="41"/>
      <c r="I51" s="40">
        <f t="shared" si="8"/>
        <v>6774.8</v>
      </c>
      <c r="J51" s="37"/>
    </row>
    <row r="52" spans="1:10" ht="15.75" customHeight="1" x14ac:dyDescent="0.2">
      <c r="A52" s="52"/>
      <c r="B52" s="59" t="s">
        <v>82</v>
      </c>
      <c r="C52" s="40">
        <v>-43836.800000000003</v>
      </c>
      <c r="D52" s="40">
        <v>0</v>
      </c>
      <c r="E52" s="40"/>
      <c r="F52" s="40">
        <v>-139180.79999999999</v>
      </c>
      <c r="G52" s="40">
        <v>-128961.7</v>
      </c>
      <c r="H52" s="41"/>
      <c r="I52" s="40">
        <f t="shared" si="8"/>
        <v>-128961.7</v>
      </c>
      <c r="J52" s="37"/>
    </row>
    <row r="53" spans="1:10" ht="18" customHeight="1" x14ac:dyDescent="0.2">
      <c r="A53" s="52"/>
      <c r="B53" s="59" t="s">
        <v>83</v>
      </c>
      <c r="C53" s="40">
        <v>8560265.5999999996</v>
      </c>
      <c r="D53" s="40">
        <v>-4559414.0999999996</v>
      </c>
      <c r="E53" s="40"/>
      <c r="F53" s="40">
        <v>12413082.6</v>
      </c>
      <c r="G53" s="40">
        <v>4093982</v>
      </c>
      <c r="H53" s="41"/>
      <c r="I53" s="40">
        <f t="shared" si="8"/>
        <v>8653396.0999999996</v>
      </c>
      <c r="J53" s="37"/>
    </row>
    <row r="54" spans="1:10" ht="16.5" customHeight="1" x14ac:dyDescent="0.2">
      <c r="A54" s="52"/>
      <c r="B54" s="59" t="s">
        <v>84</v>
      </c>
      <c r="C54" s="40">
        <v>13493000</v>
      </c>
      <c r="D54" s="40">
        <v>13500000</v>
      </c>
      <c r="E54" s="40"/>
      <c r="F54" s="40">
        <v>9234249.8000000007</v>
      </c>
      <c r="G54" s="40">
        <v>4146006.7</v>
      </c>
      <c r="H54" s="41"/>
      <c r="I54" s="40">
        <f t="shared" si="8"/>
        <v>-9353993.3000000007</v>
      </c>
      <c r="J54" s="37"/>
    </row>
    <row r="55" spans="1:10" ht="17.25" customHeight="1" x14ac:dyDescent="0.2">
      <c r="A55" s="52"/>
      <c r="B55" s="59" t="s">
        <v>85</v>
      </c>
      <c r="C55" s="40">
        <v>5000</v>
      </c>
      <c r="D55" s="40">
        <v>3660</v>
      </c>
      <c r="E55" s="40"/>
      <c r="F55" s="40">
        <v>22753.5</v>
      </c>
      <c r="G55" s="40">
        <v>22753.5</v>
      </c>
      <c r="H55" s="41"/>
      <c r="I55" s="40">
        <f t="shared" si="8"/>
        <v>19093.5</v>
      </c>
      <c r="J55" s="37"/>
    </row>
    <row r="56" spans="1:10" ht="15.75" customHeight="1" x14ac:dyDescent="0.2">
      <c r="A56" s="52"/>
      <c r="B56" s="59" t="s">
        <v>86</v>
      </c>
      <c r="C56" s="60">
        <v>-87644.9</v>
      </c>
      <c r="D56" s="60">
        <v>0</v>
      </c>
      <c r="E56" s="40"/>
      <c r="F56" s="40">
        <v>-26000</v>
      </c>
      <c r="G56" s="40">
        <v>0</v>
      </c>
      <c r="H56" s="41"/>
      <c r="I56" s="40">
        <f t="shared" si="8"/>
        <v>0</v>
      </c>
      <c r="J56" s="37"/>
    </row>
    <row r="57" spans="1:10" ht="15.75" customHeight="1" x14ac:dyDescent="0.2">
      <c r="A57" s="52"/>
      <c r="B57" s="59" t="s">
        <v>87</v>
      </c>
      <c r="C57" s="40">
        <v>38837.1</v>
      </c>
      <c r="D57" s="40">
        <v>0</v>
      </c>
      <c r="E57" s="40"/>
      <c r="F57" s="40">
        <v>5219.6000000000004</v>
      </c>
      <c r="G57" s="40">
        <v>0</v>
      </c>
      <c r="H57" s="41"/>
      <c r="I57" s="40">
        <f t="shared" si="8"/>
        <v>0</v>
      </c>
      <c r="J57" s="37"/>
    </row>
    <row r="58" spans="1:10" ht="15.75" customHeight="1" x14ac:dyDescent="0.2">
      <c r="A58" s="33"/>
      <c r="B58" s="61" t="s">
        <v>88</v>
      </c>
      <c r="C58" s="40">
        <v>54228.3</v>
      </c>
      <c r="D58" s="40">
        <v>0</v>
      </c>
      <c r="E58" s="40"/>
      <c r="F58" s="40">
        <v>29000</v>
      </c>
      <c r="G58" s="40">
        <v>0</v>
      </c>
      <c r="H58" s="41"/>
      <c r="I58" s="40">
        <f t="shared" si="8"/>
        <v>0</v>
      </c>
      <c r="J58" s="37"/>
    </row>
    <row r="59" spans="1:10" ht="17.25" customHeight="1" x14ac:dyDescent="0.2">
      <c r="A59" s="33"/>
      <c r="B59" s="62" t="s">
        <v>89</v>
      </c>
      <c r="C59" s="40">
        <v>0</v>
      </c>
      <c r="D59" s="40">
        <v>3365750.1</v>
      </c>
      <c r="E59" s="40"/>
      <c r="F59" s="40">
        <v>0</v>
      </c>
      <c r="G59" s="40">
        <v>932214.7</v>
      </c>
      <c r="H59" s="41"/>
      <c r="I59" s="40">
        <f t="shared" si="8"/>
        <v>-2433535.4000000004</v>
      </c>
      <c r="J59" s="37"/>
    </row>
    <row r="60" spans="1:10" ht="15.75" customHeight="1" x14ac:dyDescent="0.2">
      <c r="A60" s="33"/>
      <c r="B60" s="62" t="s">
        <v>90</v>
      </c>
      <c r="C60" s="40">
        <v>0</v>
      </c>
      <c r="D60" s="40">
        <v>0</v>
      </c>
      <c r="E60" s="40"/>
      <c r="F60" s="40">
        <v>0</v>
      </c>
      <c r="G60" s="40">
        <v>-5000000</v>
      </c>
      <c r="H60" s="41"/>
      <c r="I60" s="40">
        <f>G60-D60</f>
        <v>-5000000</v>
      </c>
      <c r="J60" s="37"/>
    </row>
    <row r="61" spans="1:10" ht="15.75" customHeight="1" x14ac:dyDescent="0.2">
      <c r="A61" s="63"/>
      <c r="B61" s="64"/>
      <c r="C61" s="65"/>
      <c r="D61" s="65"/>
      <c r="E61" s="65"/>
      <c r="F61" s="66"/>
      <c r="G61" s="66"/>
      <c r="H61" s="67"/>
      <c r="I61" s="65"/>
      <c r="J61" s="68"/>
    </row>
    <row r="62" spans="1:10" ht="15.75" customHeight="1" x14ac:dyDescent="0.2">
      <c r="A62" s="33"/>
      <c r="B62" s="69" t="s">
        <v>91</v>
      </c>
      <c r="C62" s="70"/>
      <c r="D62" s="40">
        <v>3371862.9</v>
      </c>
      <c r="E62" s="37"/>
      <c r="F62" s="58"/>
      <c r="G62" s="41">
        <v>2914958.5</v>
      </c>
      <c r="H62" s="37"/>
      <c r="I62" s="40">
        <f t="shared" si="8"/>
        <v>-456904.39999999991</v>
      </c>
      <c r="J62" s="41"/>
    </row>
    <row r="63" spans="1:10" ht="15.75" customHeight="1" x14ac:dyDescent="0.2">
      <c r="A63" s="33"/>
      <c r="B63" s="61" t="s">
        <v>92</v>
      </c>
      <c r="C63" s="70"/>
      <c r="D63" s="41">
        <f>D62/D10*100</f>
        <v>1.9733873055871543</v>
      </c>
      <c r="E63" s="37"/>
      <c r="F63" s="58"/>
      <c r="G63" s="41">
        <f>G62/G10*100</f>
        <v>1.5999076371971972</v>
      </c>
      <c r="H63" s="41"/>
      <c r="I63" s="40"/>
      <c r="J63" s="37"/>
    </row>
    <row r="64" spans="1:10" ht="15.75" customHeight="1" x14ac:dyDescent="0.2">
      <c r="A64" s="33"/>
      <c r="B64" s="61" t="s">
        <v>93</v>
      </c>
      <c r="C64" s="70"/>
      <c r="D64" s="65">
        <v>45100</v>
      </c>
      <c r="E64" s="41"/>
      <c r="F64" s="71"/>
      <c r="G64" s="41">
        <v>11748.8</v>
      </c>
      <c r="H64" s="41"/>
      <c r="I64" s="40">
        <f t="shared" si="8"/>
        <v>-33351.199999999997</v>
      </c>
      <c r="J64" s="41"/>
    </row>
    <row r="65" spans="1:10" ht="15.75" customHeight="1" x14ac:dyDescent="0.2">
      <c r="A65" s="33"/>
      <c r="B65" s="61" t="s">
        <v>92</v>
      </c>
      <c r="C65" s="70"/>
      <c r="D65" s="72">
        <f>D64/D10*100</f>
        <v>2.6394835769265903E-2</v>
      </c>
      <c r="E65" s="41"/>
      <c r="F65" s="71"/>
      <c r="G65" s="72">
        <f>G64/G10*100</f>
        <v>6.4484605348249131E-3</v>
      </c>
      <c r="H65" s="41"/>
      <c r="I65" s="40"/>
      <c r="J65" s="70"/>
    </row>
    <row r="66" spans="1:10" ht="9.75" customHeight="1" x14ac:dyDescent="0.2">
      <c r="A66" s="63"/>
      <c r="B66" s="73"/>
      <c r="C66" s="65"/>
      <c r="D66" s="65"/>
      <c r="E66" s="65"/>
      <c r="F66" s="65"/>
      <c r="G66" s="67"/>
      <c r="H66" s="67"/>
      <c r="I66" s="65"/>
      <c r="J66" s="73"/>
    </row>
    <row r="67" spans="1:10" ht="21" customHeight="1" x14ac:dyDescent="0.2">
      <c r="A67" s="74" t="s">
        <v>94</v>
      </c>
      <c r="B67" s="74"/>
      <c r="C67" s="9"/>
      <c r="D67" s="9"/>
      <c r="E67" s="10"/>
      <c r="F67" s="9"/>
      <c r="G67" s="10"/>
      <c r="H67" s="75"/>
      <c r="I67" s="10"/>
      <c r="J67" s="8"/>
    </row>
    <row r="68" spans="1:10" x14ac:dyDescent="0.2">
      <c r="C68" s="2"/>
      <c r="D68" s="2"/>
      <c r="F68" s="2"/>
      <c r="G68" s="2"/>
    </row>
    <row r="69" spans="1:10" x14ac:dyDescent="0.2">
      <c r="C69" s="2"/>
      <c r="D69" s="2"/>
    </row>
    <row r="70" spans="1:10" x14ac:dyDescent="0.2">
      <c r="C70" s="2"/>
      <c r="D70" s="2"/>
    </row>
  </sheetData>
  <mergeCells count="16">
    <mergeCell ref="D6:D7"/>
    <mergeCell ref="E6:E7"/>
    <mergeCell ref="F6:F7"/>
    <mergeCell ref="G6:G7"/>
    <mergeCell ref="H6:H7"/>
    <mergeCell ref="A67:B6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2022-01-28T08:00:48Z</dcterms:created>
  <dcterms:modified xsi:type="dcterms:W3CDTF">2022-01-28T08:02:41Z</dcterms:modified>
</cp:coreProperties>
</file>