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 activeTab="2"/>
  </bookViews>
  <sheets>
    <sheet name="2022" sheetId="2" r:id="rId1"/>
    <sheet name="2023" sheetId="7" r:id="rId2"/>
    <sheet name="2024" sheetId="8" r:id="rId3"/>
  </sheets>
  <calcPr calcId="145621"/>
</workbook>
</file>

<file path=xl/calcChain.xml><?xml version="1.0" encoding="utf-8"?>
<calcChain xmlns="http://schemas.openxmlformats.org/spreadsheetml/2006/main">
  <c r="F24" i="8" l="1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25" i="8" s="1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25" i="7" s="1"/>
  <c r="F8" i="7"/>
  <c r="F7" i="7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25" i="2" l="1"/>
  <c r="D27" i="8"/>
  <c r="C25" i="8"/>
  <c r="D24" i="8"/>
  <c r="E24" i="8" s="1"/>
  <c r="D23" i="8"/>
  <c r="E23" i="8" s="1"/>
  <c r="D22" i="8"/>
  <c r="E22" i="8" s="1"/>
  <c r="D21" i="8"/>
  <c r="E21" i="8" s="1"/>
  <c r="D20" i="8"/>
  <c r="E20" i="8" s="1"/>
  <c r="D19" i="8"/>
  <c r="E19" i="8" s="1"/>
  <c r="D18" i="8"/>
  <c r="E18" i="8" s="1"/>
  <c r="D17" i="8"/>
  <c r="E17" i="8" s="1"/>
  <c r="D16" i="8"/>
  <c r="E16" i="8" s="1"/>
  <c r="D15" i="8"/>
  <c r="E15" i="8" s="1"/>
  <c r="D14" i="8"/>
  <c r="E14" i="8" s="1"/>
  <c r="D13" i="8"/>
  <c r="E13" i="8" s="1"/>
  <c r="D12" i="8"/>
  <c r="E12" i="8" s="1"/>
  <c r="D11" i="8"/>
  <c r="E11" i="8" s="1"/>
  <c r="D10" i="8"/>
  <c r="E10" i="8" s="1"/>
  <c r="D9" i="8"/>
  <c r="E9" i="8" s="1"/>
  <c r="D8" i="8"/>
  <c r="E8" i="8" s="1"/>
  <c r="D7" i="8"/>
  <c r="E7" i="8" s="1"/>
  <c r="D27" i="7"/>
  <c r="D23" i="7" s="1"/>
  <c r="E23" i="7" s="1"/>
  <c r="C25" i="7"/>
  <c r="D24" i="7"/>
  <c r="E24" i="7" s="1"/>
  <c r="D22" i="7"/>
  <c r="E22" i="7" s="1"/>
  <c r="D21" i="7"/>
  <c r="E21" i="7" s="1"/>
  <c r="D20" i="7"/>
  <c r="E20" i="7" s="1"/>
  <c r="D19" i="7"/>
  <c r="E19" i="7" s="1"/>
  <c r="D18" i="7"/>
  <c r="E18" i="7" s="1"/>
  <c r="D17" i="7"/>
  <c r="E17" i="7" s="1"/>
  <c r="D16" i="7"/>
  <c r="E16" i="7" s="1"/>
  <c r="D15" i="7"/>
  <c r="E15" i="7" s="1"/>
  <c r="D14" i="7"/>
  <c r="E14" i="7" s="1"/>
  <c r="D13" i="7"/>
  <c r="E13" i="7" s="1"/>
  <c r="D12" i="7"/>
  <c r="E12" i="7" s="1"/>
  <c r="D11" i="7"/>
  <c r="E11" i="7" s="1"/>
  <c r="D10" i="7"/>
  <c r="E10" i="7" s="1"/>
  <c r="D9" i="7"/>
  <c r="E9" i="7" s="1"/>
  <c r="D8" i="7"/>
  <c r="E8" i="7" s="1"/>
  <c r="D7" i="7"/>
  <c r="E7" i="7" s="1"/>
  <c r="E25" i="8" l="1"/>
  <c r="D25" i="8"/>
  <c r="E25" i="7"/>
  <c r="D25" i="7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E13" i="2" l="1"/>
  <c r="E25" i="2" l="1"/>
  <c r="C25" i="2" l="1"/>
  <c r="D25" i="2" l="1"/>
</calcChain>
</file>

<file path=xl/sharedStrings.xml><?xml version="1.0" encoding="utf-8"?>
<sst xmlns="http://schemas.openxmlformats.org/spreadsheetml/2006/main" count="90" uniqueCount="34">
  <si>
    <t>№ п/п</t>
  </si>
  <si>
    <t>Наименование района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</si>
  <si>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</si>
  <si>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</si>
  <si>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</si>
  <si>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</si>
  <si>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</si>
  <si>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</si>
  <si>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</si>
  <si>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</si>
  <si>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</si>
  <si>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</si>
  <si>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</si>
  <si>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</si>
  <si>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</si>
  <si>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</si>
  <si>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</si>
  <si>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</si>
  <si>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Тосненский район</t>
  </si>
  <si>
    <t>Сосновоборский городской округ</t>
  </si>
  <si>
    <t>Итого</t>
  </si>
  <si>
    <t xml:space="preserve">Расчёт субвенций  бюджетам муниципальных образований на осуществление  отдельных  государственных  полномочий  </t>
  </si>
  <si>
    <t xml:space="preserve">Сумма по формуле                                    (124-оз)  гр. 3*N    </t>
  </si>
  <si>
    <t>Количество дел (по состоянию на 01.01.2021)</t>
  </si>
  <si>
    <t>Норматив расходов на единицу хранения архивных документов</t>
  </si>
  <si>
    <r>
      <t>Ленинградской области в сфере архивного дела на</t>
    </r>
    <r>
      <rPr>
        <b/>
        <sz val="11"/>
        <color theme="1"/>
        <rFont val="Calibri"/>
        <family val="2"/>
        <charset val="204"/>
        <scheme val="minor"/>
      </rPr>
      <t xml:space="preserve"> 2022 год</t>
    </r>
  </si>
  <si>
    <r>
      <t>Ленинградской области в сфере архивного дела на</t>
    </r>
    <r>
      <rPr>
        <b/>
        <sz val="11"/>
        <color theme="1"/>
        <rFont val="Calibri"/>
        <family val="2"/>
        <charset val="204"/>
        <scheme val="minor"/>
      </rPr>
      <t xml:space="preserve"> 2023 год</t>
    </r>
  </si>
  <si>
    <r>
      <t>Ленинградской области в сфере архивного дела на</t>
    </r>
    <r>
      <rPr>
        <b/>
        <sz val="11"/>
        <color theme="1"/>
        <rFont val="Calibri"/>
        <family val="2"/>
        <charset val="204"/>
        <scheme val="minor"/>
      </rPr>
      <t xml:space="preserve"> 2024 год</t>
    </r>
  </si>
  <si>
    <t xml:space="preserve"> Сумма  с округлением (руб.)</t>
  </si>
  <si>
    <t xml:space="preserve"> Сумма  с округлением (тыс.руб.)</t>
  </si>
  <si>
    <t>Приложение 68 к пояснительной записке 2022 года</t>
  </si>
  <si>
    <t>таблица 1</t>
  </si>
  <si>
    <t>таблица 2</t>
  </si>
  <si>
    <t>таблица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</si>
</sst>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#,##0.000000"/>
    <numFmt numFmtId="166" formatCode="_-* #,##0.0\ _₽_-;\-* #,##0.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3" fontId="2" fillId="0" borderId="1" xfId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2" fillId="0" borderId="1" xfId="1" applyNumberFormat="1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0" fillId="0" borderId="1" xfId="0" applyBorder="1"/>
    <xf numFmtId="164" fontId="2" fillId="2" borderId="1" xfId="1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3" fontId="0" fillId="0" borderId="0" xfId="0" applyNumberFormat="1"/>
    <xf numFmtId="4" fontId="0" fillId="0" borderId="0" xfId="0" applyNumberFormat="1"/>
    <xf numFmtId="43" fontId="3" fillId="0" borderId="1" xfId="1" applyNumberFormat="1" applyFont="1" applyBorder="1" applyAlignment="1">
      <alignment wrapText="1"/>
    </xf>
    <xf numFmtId="165" fontId="0" fillId="0" borderId="0" xfId="0" applyNumberFormat="1"/>
    <xf numFmtId="43" fontId="0" fillId="0" borderId="0" xfId="0" applyNumberFormat="1"/>
    <xf numFmtId="0" fontId="0" fillId="0" borderId="0" xfId="0" applyAlignment="1">
      <alignment horizontal="right"/>
    </xf>
    <xf numFmtId="166" fontId="2" fillId="0" borderId="1" xfId="1" applyNumberFormat="1" applyFont="1" applyBorder="1" applyAlignment="1">
      <alignment vertical="center" wrapText="1"/>
    </xf>
    <xf numFmtId="166" fontId="3" fillId="0" borderId="1" xfId="1" applyNumberFormat="1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view="pageBreakPreview" zoomScale="74" zoomScaleNormal="100" zoomScaleSheetLayoutView="74" workbookViewId="0">
      <selection activeCell="F1" sqref="F1:F2"/>
    </sheetView>
  </sheetViews>
  <sheetFormatPr defaultRowHeight="15" x14ac:dyDescent="0.25"/>
  <cols>
    <col min="2" max="2" width="48.85546875" customWidth="1"/>
    <col min="3" max="3" width="15.7109375" customWidth="1"/>
    <col min="4" max="4" width="17.42578125" customWidth="1"/>
    <col min="5" max="6" width="20.7109375" customWidth="1"/>
  </cols>
  <sheetData>
    <row r="1" spans="1:6" x14ac:dyDescent="0.25">
      <c r="F1" s="19" t="s">
        <v>30</v>
      </c>
    </row>
    <row r="2" spans="1:6" x14ac:dyDescent="0.25">
      <c r="F2" s="19" t="s">
        <v>31</v>
      </c>
    </row>
    <row r="3" spans="1:6" x14ac:dyDescent="0.25">
      <c r="A3" t="s">
        <v>21</v>
      </c>
    </row>
    <row r="4" spans="1:6" x14ac:dyDescent="0.25">
      <c r="A4" t="s">
        <v>25</v>
      </c>
    </row>
    <row r="5" spans="1:6" ht="66.75" customHeight="1" x14ac:dyDescent="0.25">
      <c r="A5" s="4" t="s">
        <v>0</v>
      </c>
      <c r="B5" s="4" t="s">
        <v>1</v>
      </c>
      <c r="C5" s="5" t="s">
        <v>23</v>
      </c>
      <c r="D5" s="5" t="s">
        <v>22</v>
      </c>
      <c r="E5" s="8" t="s">
        <v>28</v>
      </c>
      <c r="F5" s="8" t="s">
        <v>29</v>
      </c>
    </row>
    <row r="6" spans="1:6" x14ac:dyDescent="0.25">
      <c r="A6" s="5">
        <v>1</v>
      </c>
      <c r="B6" s="5">
        <v>2</v>
      </c>
      <c r="C6" s="5">
        <v>3</v>
      </c>
      <c r="D6" s="6">
        <v>4</v>
      </c>
      <c r="E6" s="5">
        <v>5</v>
      </c>
      <c r="F6" s="5">
        <v>6</v>
      </c>
    </row>
    <row r="7" spans="1:6" ht="15" customHeight="1" x14ac:dyDescent="0.25">
      <c r="A7" s="11">
        <v>1</v>
      </c>
      <c r="B7" s="4" t="s">
        <v>2</v>
      </c>
      <c r="C7" s="3">
        <v>22234</v>
      </c>
      <c r="D7" s="1">
        <f t="shared" ref="D7:D24" si="0">C7*$D$27</f>
        <v>1243102.94</v>
      </c>
      <c r="E7" s="9">
        <f>ROUND(D7,0)</f>
        <v>1243103</v>
      </c>
      <c r="F7" s="20">
        <f>ROUND(E7/1000,1)</f>
        <v>1243.0999999999999</v>
      </c>
    </row>
    <row r="8" spans="1:6" ht="15" customHeight="1" x14ac:dyDescent="0.25">
      <c r="A8" s="11">
        <v>2</v>
      </c>
      <c r="B8" s="4" t="s">
        <v>3</v>
      </c>
      <c r="C8" s="3">
        <v>27722</v>
      </c>
      <c r="D8" s="1">
        <f t="shared" si="0"/>
        <v>1549937.02</v>
      </c>
      <c r="E8" s="9">
        <f t="shared" ref="E8:E24" si="1">ROUND(D8,0)</f>
        <v>1549937</v>
      </c>
      <c r="F8" s="20">
        <f t="shared" ref="F8:F24" si="2">ROUND(E8/1000,1)</f>
        <v>1549.9</v>
      </c>
    </row>
    <row r="9" spans="1:6" ht="15" customHeight="1" x14ac:dyDescent="0.25">
      <c r="A9" s="11">
        <v>3</v>
      </c>
      <c r="B9" s="4" t="s">
        <v>4</v>
      </c>
      <c r="C9" s="3">
        <v>30411</v>
      </c>
      <c r="D9" s="1">
        <f t="shared" si="0"/>
        <v>1700279.01</v>
      </c>
      <c r="E9" s="9">
        <f t="shared" si="1"/>
        <v>1700279</v>
      </c>
      <c r="F9" s="20">
        <f t="shared" si="2"/>
        <v>1700.3</v>
      </c>
    </row>
    <row r="10" spans="1:6" ht="15" customHeight="1" x14ac:dyDescent="0.25">
      <c r="A10" s="11">
        <v>4</v>
      </c>
      <c r="B10" s="4" t="s">
        <v>5</v>
      </c>
      <c r="C10" s="3">
        <v>19665</v>
      </c>
      <c r="D10" s="1">
        <f t="shared" si="0"/>
        <v>1099470.1499999999</v>
      </c>
      <c r="E10" s="9">
        <f t="shared" si="1"/>
        <v>1099470</v>
      </c>
      <c r="F10" s="20">
        <f t="shared" si="2"/>
        <v>1099.5</v>
      </c>
    </row>
    <row r="11" spans="1:6" ht="15" customHeight="1" x14ac:dyDescent="0.25">
      <c r="A11" s="11">
        <v>5</v>
      </c>
      <c r="B11" s="4" t="s">
        <v>6</v>
      </c>
      <c r="C11" s="12">
        <v>17599</v>
      </c>
      <c r="D11" s="1">
        <f t="shared" si="0"/>
        <v>983960.09</v>
      </c>
      <c r="E11" s="9">
        <f t="shared" si="1"/>
        <v>983960</v>
      </c>
      <c r="F11" s="20">
        <f t="shared" si="2"/>
        <v>984</v>
      </c>
    </row>
    <row r="12" spans="1:6" ht="15" customHeight="1" x14ac:dyDescent="0.25">
      <c r="A12" s="11">
        <v>6</v>
      </c>
      <c r="B12" s="4" t="s">
        <v>7</v>
      </c>
      <c r="C12" s="12">
        <v>27912</v>
      </c>
      <c r="D12" s="1">
        <f t="shared" si="0"/>
        <v>1560559.92</v>
      </c>
      <c r="E12" s="9">
        <f t="shared" si="1"/>
        <v>1560560</v>
      </c>
      <c r="F12" s="20">
        <f t="shared" si="2"/>
        <v>1560.6</v>
      </c>
    </row>
    <row r="13" spans="1:6" ht="15" customHeight="1" x14ac:dyDescent="0.25">
      <c r="A13" s="11">
        <v>7</v>
      </c>
      <c r="B13" s="4" t="s">
        <v>8</v>
      </c>
      <c r="C13" s="12">
        <v>30970</v>
      </c>
      <c r="D13" s="1">
        <f t="shared" si="0"/>
        <v>1731532.7</v>
      </c>
      <c r="E13" s="9">
        <f>ROUNDDOWN(D13,0)</f>
        <v>1731532</v>
      </c>
      <c r="F13" s="20">
        <f t="shared" si="2"/>
        <v>1731.5</v>
      </c>
    </row>
    <row r="14" spans="1:6" ht="15" customHeight="1" x14ac:dyDescent="0.25">
      <c r="A14" s="11">
        <v>8</v>
      </c>
      <c r="B14" s="4" t="s">
        <v>9</v>
      </c>
      <c r="C14" s="12">
        <v>17560</v>
      </c>
      <c r="D14" s="1">
        <f t="shared" si="0"/>
        <v>981779.6</v>
      </c>
      <c r="E14" s="9">
        <f t="shared" si="1"/>
        <v>981780</v>
      </c>
      <c r="F14" s="20">
        <f t="shared" si="2"/>
        <v>981.8</v>
      </c>
    </row>
    <row r="15" spans="1:6" ht="15" customHeight="1" x14ac:dyDescent="0.25">
      <c r="A15" s="11">
        <v>9</v>
      </c>
      <c r="B15" s="4" t="s">
        <v>10</v>
      </c>
      <c r="C15" s="12">
        <v>11256</v>
      </c>
      <c r="D15" s="1">
        <f t="shared" si="0"/>
        <v>629322.96</v>
      </c>
      <c r="E15" s="9">
        <f t="shared" si="1"/>
        <v>629323</v>
      </c>
      <c r="F15" s="20">
        <f t="shared" si="2"/>
        <v>629.29999999999995</v>
      </c>
    </row>
    <row r="16" spans="1:6" ht="15" customHeight="1" x14ac:dyDescent="0.25">
      <c r="A16" s="11">
        <v>10</v>
      </c>
      <c r="B16" s="4" t="s">
        <v>11</v>
      </c>
      <c r="C16" s="12">
        <v>15519</v>
      </c>
      <c r="D16" s="1">
        <f t="shared" si="0"/>
        <v>867667.28999999992</v>
      </c>
      <c r="E16" s="9">
        <f t="shared" si="1"/>
        <v>867667</v>
      </c>
      <c r="F16" s="20">
        <f t="shared" si="2"/>
        <v>867.7</v>
      </c>
    </row>
    <row r="17" spans="1:6" ht="15" customHeight="1" x14ac:dyDescent="0.25">
      <c r="A17" s="11">
        <v>11</v>
      </c>
      <c r="B17" s="4" t="s">
        <v>12</v>
      </c>
      <c r="C17" s="12">
        <v>18309</v>
      </c>
      <c r="D17" s="1">
        <f t="shared" si="0"/>
        <v>1023656.19</v>
      </c>
      <c r="E17" s="9">
        <f t="shared" si="1"/>
        <v>1023656</v>
      </c>
      <c r="F17" s="20">
        <f t="shared" si="2"/>
        <v>1023.7</v>
      </c>
    </row>
    <row r="18" spans="1:6" ht="15" customHeight="1" x14ac:dyDescent="0.25">
      <c r="A18" s="11">
        <v>12</v>
      </c>
      <c r="B18" s="4" t="s">
        <v>13</v>
      </c>
      <c r="C18" s="12">
        <v>26126</v>
      </c>
      <c r="D18" s="1">
        <f t="shared" si="0"/>
        <v>1460704.66</v>
      </c>
      <c r="E18" s="9">
        <f t="shared" si="1"/>
        <v>1460705</v>
      </c>
      <c r="F18" s="20">
        <f t="shared" si="2"/>
        <v>1460.7</v>
      </c>
    </row>
    <row r="19" spans="1:6" ht="15" customHeight="1" x14ac:dyDescent="0.25">
      <c r="A19" s="11">
        <v>13</v>
      </c>
      <c r="B19" s="4" t="s">
        <v>14</v>
      </c>
      <c r="C19" s="12">
        <v>18457</v>
      </c>
      <c r="D19" s="1">
        <f t="shared" si="0"/>
        <v>1031930.8699999999</v>
      </c>
      <c r="E19" s="9">
        <f t="shared" si="1"/>
        <v>1031931</v>
      </c>
      <c r="F19" s="20">
        <f t="shared" si="2"/>
        <v>1031.9000000000001</v>
      </c>
    </row>
    <row r="20" spans="1:6" ht="15" customHeight="1" x14ac:dyDescent="0.25">
      <c r="A20" s="11">
        <v>14</v>
      </c>
      <c r="B20" s="4" t="s">
        <v>15</v>
      </c>
      <c r="C20" s="12">
        <v>16092</v>
      </c>
      <c r="D20" s="1">
        <f t="shared" si="0"/>
        <v>899703.72</v>
      </c>
      <c r="E20" s="9">
        <f t="shared" si="1"/>
        <v>899704</v>
      </c>
      <c r="F20" s="20">
        <f t="shared" si="2"/>
        <v>899.7</v>
      </c>
    </row>
    <row r="21" spans="1:6" ht="15" customHeight="1" x14ac:dyDescent="0.25">
      <c r="A21" s="11">
        <v>15</v>
      </c>
      <c r="B21" s="4" t="s">
        <v>16</v>
      </c>
      <c r="C21" s="12">
        <v>17321</v>
      </c>
      <c r="D21" s="1">
        <f t="shared" si="0"/>
        <v>968417.11</v>
      </c>
      <c r="E21" s="9">
        <f t="shared" si="1"/>
        <v>968417</v>
      </c>
      <c r="F21" s="20">
        <f t="shared" si="2"/>
        <v>968.4</v>
      </c>
    </row>
    <row r="22" spans="1:6" ht="15" customHeight="1" x14ac:dyDescent="0.25">
      <c r="A22" s="11">
        <v>16</v>
      </c>
      <c r="B22" s="4" t="s">
        <v>17</v>
      </c>
      <c r="C22" s="12">
        <v>23073</v>
      </c>
      <c r="D22" s="1">
        <f t="shared" si="0"/>
        <v>1290011.43</v>
      </c>
      <c r="E22" s="9">
        <f t="shared" si="1"/>
        <v>1290011</v>
      </c>
      <c r="F22" s="20">
        <f t="shared" si="2"/>
        <v>1290</v>
      </c>
    </row>
    <row r="23" spans="1:6" ht="15" customHeight="1" x14ac:dyDescent="0.25">
      <c r="A23" s="11">
        <v>17</v>
      </c>
      <c r="B23" s="4" t="s">
        <v>18</v>
      </c>
      <c r="C23" s="12">
        <v>19253</v>
      </c>
      <c r="D23" s="1">
        <f t="shared" si="0"/>
        <v>1076435.23</v>
      </c>
      <c r="E23" s="9">
        <f t="shared" si="1"/>
        <v>1076435</v>
      </c>
      <c r="F23" s="20">
        <f t="shared" si="2"/>
        <v>1076.4000000000001</v>
      </c>
    </row>
    <row r="24" spans="1:6" ht="15" customHeight="1" x14ac:dyDescent="0.25">
      <c r="A24" s="11">
        <v>18</v>
      </c>
      <c r="B24" s="4" t="s">
        <v>19</v>
      </c>
      <c r="C24" s="3">
        <v>7961</v>
      </c>
      <c r="D24" s="1">
        <f t="shared" si="0"/>
        <v>445099.50999999995</v>
      </c>
      <c r="E24" s="9">
        <f t="shared" si="1"/>
        <v>445100</v>
      </c>
      <c r="F24" s="20">
        <f t="shared" si="2"/>
        <v>445.1</v>
      </c>
    </row>
    <row r="25" spans="1:6" ht="15.75" x14ac:dyDescent="0.25">
      <c r="A25" s="11"/>
      <c r="B25" s="10" t="s">
        <v>20</v>
      </c>
      <c r="C25" s="7">
        <f>C7+C8+C9+C10+C11+C12+C13+C14+C15+C16+C17+C18+C19+C20+C21+C22+C23+C24</f>
        <v>367440</v>
      </c>
      <c r="D25" s="2">
        <f>SUM(D7:D24)</f>
        <v>20543570.399999999</v>
      </c>
      <c r="E25" s="16">
        <f>SUM(E7:E24)</f>
        <v>20543570</v>
      </c>
      <c r="F25" s="21">
        <f>SUM(F7:F24)</f>
        <v>20543.600000000002</v>
      </c>
    </row>
    <row r="27" spans="1:6" x14ac:dyDescent="0.25">
      <c r="B27" t="s">
        <v>24</v>
      </c>
      <c r="C27" s="19"/>
      <c r="D27">
        <v>55.91</v>
      </c>
    </row>
    <row r="28" spans="1:6" x14ac:dyDescent="0.25">
      <c r="B28" s="13"/>
      <c r="C28" s="14"/>
    </row>
    <row r="29" spans="1:6" x14ac:dyDescent="0.25">
      <c r="B29" s="13"/>
      <c r="C29" s="14"/>
    </row>
    <row r="30" spans="1:6" x14ac:dyDescent="0.25">
      <c r="B30" s="13"/>
      <c r="C30" s="14"/>
    </row>
    <row r="31" spans="1:6" x14ac:dyDescent="0.25">
      <c r="C31" s="17"/>
    </row>
    <row r="32" spans="1:6" x14ac:dyDescent="0.25">
      <c r="B32" s="13"/>
      <c r="D32" s="15"/>
    </row>
    <row r="33" spans="2:4" x14ac:dyDescent="0.25">
      <c r="B33" s="13"/>
      <c r="C33" s="15"/>
      <c r="D33" s="15"/>
    </row>
    <row r="34" spans="2:4" x14ac:dyDescent="0.25">
      <c r="B34" s="13"/>
      <c r="C34" s="15"/>
    </row>
    <row r="35" spans="2:4" x14ac:dyDescent="0.25">
      <c r="C35" s="15"/>
    </row>
    <row r="37" spans="2:4" x14ac:dyDescent="0.25">
      <c r="C37" s="18"/>
    </row>
  </sheetData>
  <pageMargins left="0.70866141732283472" right="0.70866141732283472" top="0.55118110236220474" bottom="0.35433070866141736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BreakPreview" zoomScale="60" zoomScaleNormal="100" workbookViewId="0">
      <selection activeCell="F1" sqref="F1:F2"/>
    </sheetView>
  </sheetViews>
  <sheetFormatPr defaultRowHeight="15" x14ac:dyDescent="0.25"/>
  <cols>
    <col min="2" max="2" width="48.85546875" customWidth="1"/>
    <col min="3" max="3" width="15.7109375" customWidth="1"/>
    <col min="4" max="4" width="18.7109375" bestFit="1" customWidth="1"/>
    <col min="5" max="5" width="20.7109375" customWidth="1"/>
    <col min="6" max="6" width="15.7109375" customWidth="1"/>
  </cols>
  <sheetData>
    <row r="1" spans="1:6" x14ac:dyDescent="0.25">
      <c r="F1" s="19" t="s">
        <v>30</v>
      </c>
    </row>
    <row r="2" spans="1:6" x14ac:dyDescent="0.25">
      <c r="F2" s="19" t="s">
        <v>32</v>
      </c>
    </row>
    <row r="3" spans="1:6" x14ac:dyDescent="0.25">
      <c r="A3" t="s">
        <v>21</v>
      </c>
    </row>
    <row r="4" spans="1:6" x14ac:dyDescent="0.25">
      <c r="A4" t="s">
        <v>26</v>
      </c>
    </row>
    <row r="5" spans="1:6" ht="66.75" customHeight="1" x14ac:dyDescent="0.25">
      <c r="A5" s="4" t="s">
        <v>0</v>
      </c>
      <c r="B5" s="4" t="s">
        <v>1</v>
      </c>
      <c r="C5" s="5" t="s">
        <v>23</v>
      </c>
      <c r="D5" s="5" t="s">
        <v>22</v>
      </c>
      <c r="E5" s="8" t="s">
        <v>28</v>
      </c>
      <c r="F5" s="8" t="s">
        <v>29</v>
      </c>
    </row>
    <row r="6" spans="1:6" x14ac:dyDescent="0.25">
      <c r="A6" s="5">
        <v>1</v>
      </c>
      <c r="B6" s="5">
        <v>2</v>
      </c>
      <c r="C6" s="5">
        <v>3</v>
      </c>
      <c r="D6" s="6">
        <v>4</v>
      </c>
      <c r="E6" s="5">
        <v>5</v>
      </c>
      <c r="F6" s="5">
        <v>6</v>
      </c>
    </row>
    <row r="7" spans="1:6" ht="15" customHeight="1" x14ac:dyDescent="0.25">
      <c r="A7" s="11">
        <v>1</v>
      </c>
      <c r="B7" s="4" t="s">
        <v>2</v>
      </c>
      <c r="C7" s="3">
        <v>22234</v>
      </c>
      <c r="D7" s="1">
        <f t="shared" ref="D7:D24" si="0">C7*$D$27</f>
        <v>1292827.0575999999</v>
      </c>
      <c r="E7" s="9">
        <f>ROUND(D7,0)</f>
        <v>1292827</v>
      </c>
      <c r="F7" s="20">
        <f>ROUND(E7/1000,1)</f>
        <v>1292.8</v>
      </c>
    </row>
    <row r="8" spans="1:6" ht="15" customHeight="1" x14ac:dyDescent="0.25">
      <c r="A8" s="11">
        <v>2</v>
      </c>
      <c r="B8" s="4" t="s">
        <v>3</v>
      </c>
      <c r="C8" s="3">
        <v>27722</v>
      </c>
      <c r="D8" s="1">
        <f t="shared" si="0"/>
        <v>1611934.5008</v>
      </c>
      <c r="E8" s="9">
        <f t="shared" ref="E8:E24" si="1">ROUND(D8,0)</f>
        <v>1611935</v>
      </c>
      <c r="F8" s="20">
        <f t="shared" ref="F8:F24" si="2">ROUND(E8/1000,1)</f>
        <v>1611.9</v>
      </c>
    </row>
    <row r="9" spans="1:6" ht="15" customHeight="1" x14ac:dyDescent="0.25">
      <c r="A9" s="11">
        <v>3</v>
      </c>
      <c r="B9" s="4" t="s">
        <v>4</v>
      </c>
      <c r="C9" s="3">
        <v>30411</v>
      </c>
      <c r="D9" s="1">
        <f t="shared" si="0"/>
        <v>1768290.1703999999</v>
      </c>
      <c r="E9" s="9">
        <f t="shared" si="1"/>
        <v>1768290</v>
      </c>
      <c r="F9" s="20">
        <f t="shared" si="2"/>
        <v>1768.3</v>
      </c>
    </row>
    <row r="10" spans="1:6" ht="15" customHeight="1" x14ac:dyDescent="0.25">
      <c r="A10" s="11">
        <v>4</v>
      </c>
      <c r="B10" s="4" t="s">
        <v>5</v>
      </c>
      <c r="C10" s="3">
        <v>19665</v>
      </c>
      <c r="D10" s="1">
        <f t="shared" si="0"/>
        <v>1143448.956</v>
      </c>
      <c r="E10" s="9">
        <f t="shared" si="1"/>
        <v>1143449</v>
      </c>
      <c r="F10" s="20">
        <f t="shared" si="2"/>
        <v>1143.4000000000001</v>
      </c>
    </row>
    <row r="11" spans="1:6" ht="15" customHeight="1" x14ac:dyDescent="0.25">
      <c r="A11" s="11">
        <v>5</v>
      </c>
      <c r="B11" s="4" t="s">
        <v>6</v>
      </c>
      <c r="C11" s="12">
        <v>17599</v>
      </c>
      <c r="D11" s="1">
        <f t="shared" si="0"/>
        <v>1023318.4936</v>
      </c>
      <c r="E11" s="9">
        <f t="shared" si="1"/>
        <v>1023318</v>
      </c>
      <c r="F11" s="20">
        <f t="shared" si="2"/>
        <v>1023.3</v>
      </c>
    </row>
    <row r="12" spans="1:6" ht="15" customHeight="1" x14ac:dyDescent="0.25">
      <c r="A12" s="11">
        <v>6</v>
      </c>
      <c r="B12" s="4" t="s">
        <v>7</v>
      </c>
      <c r="C12" s="12">
        <v>27912</v>
      </c>
      <c r="D12" s="1">
        <f t="shared" si="0"/>
        <v>1622982.3167999999</v>
      </c>
      <c r="E12" s="9">
        <f t="shared" si="1"/>
        <v>1622982</v>
      </c>
      <c r="F12" s="20">
        <f t="shared" si="2"/>
        <v>1623</v>
      </c>
    </row>
    <row r="13" spans="1:6" ht="15" customHeight="1" x14ac:dyDescent="0.25">
      <c r="A13" s="11">
        <v>7</v>
      </c>
      <c r="B13" s="4" t="s">
        <v>8</v>
      </c>
      <c r="C13" s="12">
        <v>30970</v>
      </c>
      <c r="D13" s="1">
        <f t="shared" si="0"/>
        <v>1800794.0079999999</v>
      </c>
      <c r="E13" s="9">
        <f>ROUNDDOWN(D13,0)</f>
        <v>1800794</v>
      </c>
      <c r="F13" s="20">
        <f t="shared" si="2"/>
        <v>1800.8</v>
      </c>
    </row>
    <row r="14" spans="1:6" ht="15" customHeight="1" x14ac:dyDescent="0.25">
      <c r="A14" s="11">
        <v>8</v>
      </c>
      <c r="B14" s="4" t="s">
        <v>9</v>
      </c>
      <c r="C14" s="12">
        <v>17560</v>
      </c>
      <c r="D14" s="1">
        <f t="shared" si="0"/>
        <v>1021050.784</v>
      </c>
      <c r="E14" s="9">
        <f t="shared" si="1"/>
        <v>1021051</v>
      </c>
      <c r="F14" s="20">
        <f t="shared" si="2"/>
        <v>1021.1</v>
      </c>
    </row>
    <row r="15" spans="1:6" ht="15" customHeight="1" x14ac:dyDescent="0.25">
      <c r="A15" s="11">
        <v>9</v>
      </c>
      <c r="B15" s="4" t="s">
        <v>10</v>
      </c>
      <c r="C15" s="12">
        <v>11256</v>
      </c>
      <c r="D15" s="1">
        <f t="shared" si="0"/>
        <v>654495.87840000005</v>
      </c>
      <c r="E15" s="9">
        <f t="shared" si="1"/>
        <v>654496</v>
      </c>
      <c r="F15" s="20">
        <f t="shared" si="2"/>
        <v>654.5</v>
      </c>
    </row>
    <row r="16" spans="1:6" ht="15" customHeight="1" x14ac:dyDescent="0.25">
      <c r="A16" s="11">
        <v>10</v>
      </c>
      <c r="B16" s="4" t="s">
        <v>11</v>
      </c>
      <c r="C16" s="12">
        <v>15519</v>
      </c>
      <c r="D16" s="1">
        <f t="shared" si="0"/>
        <v>902373.98159999994</v>
      </c>
      <c r="E16" s="9">
        <f t="shared" si="1"/>
        <v>902374</v>
      </c>
      <c r="F16" s="20">
        <f t="shared" si="2"/>
        <v>902.4</v>
      </c>
    </row>
    <row r="17" spans="1:6" ht="15" customHeight="1" x14ac:dyDescent="0.25">
      <c r="A17" s="11">
        <v>11</v>
      </c>
      <c r="B17" s="4" t="s">
        <v>12</v>
      </c>
      <c r="C17" s="12">
        <v>18309</v>
      </c>
      <c r="D17" s="1">
        <f t="shared" si="0"/>
        <v>1064602.4376000001</v>
      </c>
      <c r="E17" s="9">
        <f t="shared" si="1"/>
        <v>1064602</v>
      </c>
      <c r="F17" s="20">
        <f t="shared" si="2"/>
        <v>1064.5999999999999</v>
      </c>
    </row>
    <row r="18" spans="1:6" ht="15" customHeight="1" x14ac:dyDescent="0.25">
      <c r="A18" s="11">
        <v>12</v>
      </c>
      <c r="B18" s="4" t="s">
        <v>13</v>
      </c>
      <c r="C18" s="12">
        <v>26126</v>
      </c>
      <c r="D18" s="1">
        <f t="shared" si="0"/>
        <v>1519132.8463999999</v>
      </c>
      <c r="E18" s="9">
        <f t="shared" si="1"/>
        <v>1519133</v>
      </c>
      <c r="F18" s="20">
        <f t="shared" si="2"/>
        <v>1519.1</v>
      </c>
    </row>
    <row r="19" spans="1:6" ht="15" customHeight="1" x14ac:dyDescent="0.25">
      <c r="A19" s="11">
        <v>13</v>
      </c>
      <c r="B19" s="4" t="s">
        <v>14</v>
      </c>
      <c r="C19" s="12">
        <v>18457</v>
      </c>
      <c r="D19" s="1">
        <f t="shared" si="0"/>
        <v>1073208.1048000001</v>
      </c>
      <c r="E19" s="9">
        <f t="shared" si="1"/>
        <v>1073208</v>
      </c>
      <c r="F19" s="20">
        <f t="shared" si="2"/>
        <v>1073.2</v>
      </c>
    </row>
    <row r="20" spans="1:6" ht="15" customHeight="1" x14ac:dyDescent="0.25">
      <c r="A20" s="11">
        <v>14</v>
      </c>
      <c r="B20" s="4" t="s">
        <v>15</v>
      </c>
      <c r="C20" s="12">
        <v>16092</v>
      </c>
      <c r="D20" s="1">
        <f t="shared" si="0"/>
        <v>935691.86880000005</v>
      </c>
      <c r="E20" s="9">
        <f t="shared" si="1"/>
        <v>935692</v>
      </c>
      <c r="F20" s="20">
        <f t="shared" si="2"/>
        <v>935.7</v>
      </c>
    </row>
    <row r="21" spans="1:6" ht="15" customHeight="1" x14ac:dyDescent="0.25">
      <c r="A21" s="11">
        <v>15</v>
      </c>
      <c r="B21" s="4" t="s">
        <v>16</v>
      </c>
      <c r="C21" s="12">
        <v>17321</v>
      </c>
      <c r="D21" s="1">
        <f t="shared" si="0"/>
        <v>1007153.7944</v>
      </c>
      <c r="E21" s="9">
        <f t="shared" si="1"/>
        <v>1007154</v>
      </c>
      <c r="F21" s="20">
        <f t="shared" si="2"/>
        <v>1007.2</v>
      </c>
    </row>
    <row r="22" spans="1:6" ht="15" customHeight="1" x14ac:dyDescent="0.25">
      <c r="A22" s="11">
        <v>16</v>
      </c>
      <c r="B22" s="4" t="s">
        <v>17</v>
      </c>
      <c r="C22" s="12">
        <v>23073</v>
      </c>
      <c r="D22" s="1">
        <f t="shared" si="0"/>
        <v>1341611.8872</v>
      </c>
      <c r="E22" s="9">
        <f t="shared" si="1"/>
        <v>1341612</v>
      </c>
      <c r="F22" s="20">
        <f t="shared" si="2"/>
        <v>1341.6</v>
      </c>
    </row>
    <row r="23" spans="1:6" ht="15" customHeight="1" x14ac:dyDescent="0.25">
      <c r="A23" s="11">
        <v>17</v>
      </c>
      <c r="B23" s="4" t="s">
        <v>18</v>
      </c>
      <c r="C23" s="12">
        <v>19253</v>
      </c>
      <c r="D23" s="1">
        <f t="shared" si="0"/>
        <v>1119492.6392000001</v>
      </c>
      <c r="E23" s="9">
        <f t="shared" si="1"/>
        <v>1119493</v>
      </c>
      <c r="F23" s="20">
        <f t="shared" si="2"/>
        <v>1119.5</v>
      </c>
    </row>
    <row r="24" spans="1:6" ht="15" customHeight="1" x14ac:dyDescent="0.25">
      <c r="A24" s="11">
        <v>18</v>
      </c>
      <c r="B24" s="4" t="s">
        <v>19</v>
      </c>
      <c r="C24" s="3">
        <v>7961</v>
      </c>
      <c r="D24" s="1">
        <f t="shared" si="0"/>
        <v>462903.49040000001</v>
      </c>
      <c r="E24" s="9">
        <f t="shared" si="1"/>
        <v>462903</v>
      </c>
      <c r="F24" s="20">
        <f t="shared" si="2"/>
        <v>462.9</v>
      </c>
    </row>
    <row r="25" spans="1:6" ht="15.75" x14ac:dyDescent="0.25">
      <c r="A25" s="11"/>
      <c r="B25" s="10" t="s">
        <v>20</v>
      </c>
      <c r="C25" s="7">
        <f>C7+C8+C9+C10+C11+C12+C13+C14+C15+C16+C17+C18+C19+C20+C21+C22+C23+C24</f>
        <v>367440</v>
      </c>
      <c r="D25" s="2">
        <f>SUM(D7:D24)</f>
        <v>21365313.215999998</v>
      </c>
      <c r="E25" s="16">
        <f>SUM(E7:E24)</f>
        <v>21365313</v>
      </c>
      <c r="F25" s="21">
        <f>SUM(F7:F24)</f>
        <v>21365.300000000003</v>
      </c>
    </row>
    <row r="27" spans="1:6" x14ac:dyDescent="0.25">
      <c r="B27" t="s">
        <v>24</v>
      </c>
      <c r="C27" s="19"/>
      <c r="D27">
        <f>55.91*1.04</f>
        <v>58.1464</v>
      </c>
    </row>
    <row r="28" spans="1:6" x14ac:dyDescent="0.25">
      <c r="B28" s="13"/>
      <c r="C28" s="14"/>
    </row>
    <row r="29" spans="1:6" x14ac:dyDescent="0.25">
      <c r="B29" s="13"/>
      <c r="C29" s="14"/>
    </row>
    <row r="30" spans="1:6" x14ac:dyDescent="0.25">
      <c r="B30" s="13"/>
      <c r="C30" s="17"/>
    </row>
    <row r="32" spans="1:6" x14ac:dyDescent="0.25">
      <c r="B32" s="13"/>
      <c r="C32" s="15"/>
      <c r="D32" s="15"/>
    </row>
    <row r="33" spans="2:4" x14ac:dyDescent="0.25">
      <c r="B33" s="13"/>
      <c r="C33" s="15"/>
      <c r="D33" s="15"/>
    </row>
    <row r="34" spans="2:4" x14ac:dyDescent="0.25">
      <c r="B34" s="13"/>
      <c r="C34" s="15"/>
    </row>
    <row r="36" spans="2:4" x14ac:dyDescent="0.25">
      <c r="C36" s="18"/>
    </row>
  </sheetData>
  <pageMargins left="0.70866141732283472" right="0.70866141732283472" top="0.55118110236220474" bottom="0.35433070866141736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zoomScale="60" zoomScaleNormal="100" workbookViewId="0">
      <selection activeCell="E19" sqref="E19"/>
    </sheetView>
  </sheetViews>
  <sheetFormatPr defaultRowHeight="15" x14ac:dyDescent="0.25"/>
  <cols>
    <col min="2" max="2" width="48.85546875" customWidth="1"/>
    <col min="3" max="3" width="15.7109375" customWidth="1"/>
    <col min="4" max="4" width="19.28515625" customWidth="1"/>
    <col min="5" max="5" width="20.7109375" customWidth="1"/>
    <col min="6" max="6" width="17.42578125" customWidth="1"/>
  </cols>
  <sheetData>
    <row r="1" spans="1:6" x14ac:dyDescent="0.25">
      <c r="F1" s="19" t="s">
        <v>30</v>
      </c>
    </row>
    <row r="2" spans="1:6" x14ac:dyDescent="0.25">
      <c r="F2" s="19" t="s">
        <v>33</v>
      </c>
    </row>
    <row r="3" spans="1:6" x14ac:dyDescent="0.25">
      <c r="A3" t="s">
        <v>21</v>
      </c>
    </row>
    <row r="4" spans="1:6" x14ac:dyDescent="0.25">
      <c r="A4" t="s">
        <v>27</v>
      </c>
    </row>
    <row r="5" spans="1:6" ht="66.75" customHeight="1" x14ac:dyDescent="0.25">
      <c r="A5" s="4" t="s">
        <v>0</v>
      </c>
      <c r="B5" s="4" t="s">
        <v>1</v>
      </c>
      <c r="C5" s="5" t="s">
        <v>23</v>
      </c>
      <c r="D5" s="5" t="s">
        <v>22</v>
      </c>
      <c r="E5" s="8" t="s">
        <v>28</v>
      </c>
      <c r="F5" s="8" t="s">
        <v>29</v>
      </c>
    </row>
    <row r="6" spans="1:6" x14ac:dyDescent="0.25">
      <c r="A6" s="5">
        <v>1</v>
      </c>
      <c r="B6" s="5">
        <v>2</v>
      </c>
      <c r="C6" s="5">
        <v>3</v>
      </c>
      <c r="D6" s="6">
        <v>4</v>
      </c>
      <c r="E6" s="5">
        <v>5</v>
      </c>
      <c r="F6" s="5">
        <v>6</v>
      </c>
    </row>
    <row r="7" spans="1:6" ht="15" customHeight="1" x14ac:dyDescent="0.25">
      <c r="A7" s="11">
        <v>1</v>
      </c>
      <c r="B7" s="4" t="s">
        <v>2</v>
      </c>
      <c r="C7" s="3">
        <v>22234</v>
      </c>
      <c r="D7" s="1">
        <f t="shared" ref="D7:D24" si="0">C7*$D$27</f>
        <v>1344540.1399040001</v>
      </c>
      <c r="E7" s="9">
        <f>ROUND(D7,0)</f>
        <v>1344540</v>
      </c>
      <c r="F7" s="20">
        <f>ROUND(E7/1000,1)</f>
        <v>1344.5</v>
      </c>
    </row>
    <row r="8" spans="1:6" ht="15" customHeight="1" x14ac:dyDescent="0.25">
      <c r="A8" s="11">
        <v>2</v>
      </c>
      <c r="B8" s="4" t="s">
        <v>3</v>
      </c>
      <c r="C8" s="3">
        <v>27722</v>
      </c>
      <c r="D8" s="1">
        <f t="shared" si="0"/>
        <v>1676411.8808319999</v>
      </c>
      <c r="E8" s="9">
        <f t="shared" ref="E8:E24" si="1">ROUND(D8,0)</f>
        <v>1676412</v>
      </c>
      <c r="F8" s="20">
        <f t="shared" ref="F8:F24" si="2">ROUND(E8/1000,1)</f>
        <v>1676.4</v>
      </c>
    </row>
    <row r="9" spans="1:6" ht="15" customHeight="1" x14ac:dyDescent="0.25">
      <c r="A9" s="11">
        <v>3</v>
      </c>
      <c r="B9" s="4" t="s">
        <v>4</v>
      </c>
      <c r="C9" s="3">
        <v>30411</v>
      </c>
      <c r="D9" s="1">
        <f t="shared" si="0"/>
        <v>1839021.777216</v>
      </c>
      <c r="E9" s="9">
        <f t="shared" si="1"/>
        <v>1839022</v>
      </c>
      <c r="F9" s="20">
        <f t="shared" si="2"/>
        <v>1839</v>
      </c>
    </row>
    <row r="10" spans="1:6" ht="15" customHeight="1" x14ac:dyDescent="0.25">
      <c r="A10" s="11">
        <v>4</v>
      </c>
      <c r="B10" s="4" t="s">
        <v>5</v>
      </c>
      <c r="C10" s="3">
        <v>19665</v>
      </c>
      <c r="D10" s="1">
        <f t="shared" si="0"/>
        <v>1189186.9142400001</v>
      </c>
      <c r="E10" s="9">
        <f t="shared" si="1"/>
        <v>1189187</v>
      </c>
      <c r="F10" s="20">
        <f t="shared" si="2"/>
        <v>1189.2</v>
      </c>
    </row>
    <row r="11" spans="1:6" ht="15" customHeight="1" x14ac:dyDescent="0.25">
      <c r="A11" s="11">
        <v>5</v>
      </c>
      <c r="B11" s="4" t="s">
        <v>6</v>
      </c>
      <c r="C11" s="12">
        <v>17599</v>
      </c>
      <c r="D11" s="1">
        <f t="shared" si="0"/>
        <v>1064251.2333440001</v>
      </c>
      <c r="E11" s="9">
        <f t="shared" si="1"/>
        <v>1064251</v>
      </c>
      <c r="F11" s="20">
        <f t="shared" si="2"/>
        <v>1064.3</v>
      </c>
    </row>
    <row r="12" spans="1:6" ht="15" customHeight="1" x14ac:dyDescent="0.25">
      <c r="A12" s="11">
        <v>6</v>
      </c>
      <c r="B12" s="4" t="s">
        <v>7</v>
      </c>
      <c r="C12" s="12">
        <v>27912</v>
      </c>
      <c r="D12" s="1">
        <f t="shared" si="0"/>
        <v>1687901.609472</v>
      </c>
      <c r="E12" s="9">
        <f t="shared" si="1"/>
        <v>1687902</v>
      </c>
      <c r="F12" s="20">
        <f t="shared" si="2"/>
        <v>1687.9</v>
      </c>
    </row>
    <row r="13" spans="1:6" ht="15" customHeight="1" x14ac:dyDescent="0.25">
      <c r="A13" s="11">
        <v>7</v>
      </c>
      <c r="B13" s="4" t="s">
        <v>8</v>
      </c>
      <c r="C13" s="12">
        <v>30970</v>
      </c>
      <c r="D13" s="1">
        <f t="shared" si="0"/>
        <v>1872825.76832</v>
      </c>
      <c r="E13" s="9">
        <f>ROUNDDOWN(D13,0)</f>
        <v>1872825</v>
      </c>
      <c r="F13" s="20">
        <f t="shared" si="2"/>
        <v>1872.8</v>
      </c>
    </row>
    <row r="14" spans="1:6" ht="15" customHeight="1" x14ac:dyDescent="0.25">
      <c r="A14" s="11">
        <v>8</v>
      </c>
      <c r="B14" s="4" t="s">
        <v>9</v>
      </c>
      <c r="C14" s="12">
        <v>17560</v>
      </c>
      <c r="D14" s="1">
        <f t="shared" si="0"/>
        <v>1061892.8153600001</v>
      </c>
      <c r="E14" s="9">
        <f>ROUNDDOWN(D14,0)</f>
        <v>1061892</v>
      </c>
      <c r="F14" s="20">
        <f t="shared" si="2"/>
        <v>1061.9000000000001</v>
      </c>
    </row>
    <row r="15" spans="1:6" ht="15" customHeight="1" x14ac:dyDescent="0.25">
      <c r="A15" s="11">
        <v>9</v>
      </c>
      <c r="B15" s="4" t="s">
        <v>10</v>
      </c>
      <c r="C15" s="12">
        <v>11256</v>
      </c>
      <c r="D15" s="1">
        <f t="shared" si="0"/>
        <v>680675.713536</v>
      </c>
      <c r="E15" s="9">
        <f t="shared" si="1"/>
        <v>680676</v>
      </c>
      <c r="F15" s="20">
        <f t="shared" si="2"/>
        <v>680.7</v>
      </c>
    </row>
    <row r="16" spans="1:6" ht="15" customHeight="1" x14ac:dyDescent="0.25">
      <c r="A16" s="11">
        <v>10</v>
      </c>
      <c r="B16" s="4" t="s">
        <v>11</v>
      </c>
      <c r="C16" s="12">
        <v>15519</v>
      </c>
      <c r="D16" s="1">
        <f t="shared" si="0"/>
        <v>938468.940864</v>
      </c>
      <c r="E16" s="9">
        <f t="shared" si="1"/>
        <v>938469</v>
      </c>
      <c r="F16" s="20">
        <f t="shared" si="2"/>
        <v>938.5</v>
      </c>
    </row>
    <row r="17" spans="1:6" ht="15" customHeight="1" x14ac:dyDescent="0.25">
      <c r="A17" s="11">
        <v>11</v>
      </c>
      <c r="B17" s="4" t="s">
        <v>12</v>
      </c>
      <c r="C17" s="12">
        <v>18309</v>
      </c>
      <c r="D17" s="1">
        <f t="shared" si="0"/>
        <v>1107186.535104</v>
      </c>
      <c r="E17" s="9">
        <f t="shared" si="1"/>
        <v>1107187</v>
      </c>
      <c r="F17" s="20">
        <f t="shared" si="2"/>
        <v>1107.2</v>
      </c>
    </row>
    <row r="18" spans="1:6" ht="15" customHeight="1" x14ac:dyDescent="0.25">
      <c r="A18" s="11">
        <v>12</v>
      </c>
      <c r="B18" s="4" t="s">
        <v>13</v>
      </c>
      <c r="C18" s="12">
        <v>26126</v>
      </c>
      <c r="D18" s="1">
        <f t="shared" si="0"/>
        <v>1579898.160256</v>
      </c>
      <c r="E18" s="9">
        <f t="shared" si="1"/>
        <v>1579898</v>
      </c>
      <c r="F18" s="20">
        <f t="shared" si="2"/>
        <v>1579.9</v>
      </c>
    </row>
    <row r="19" spans="1:6" ht="15" customHeight="1" x14ac:dyDescent="0.25">
      <c r="A19" s="11">
        <v>13</v>
      </c>
      <c r="B19" s="4" t="s">
        <v>14</v>
      </c>
      <c r="C19" s="12">
        <v>18457</v>
      </c>
      <c r="D19" s="1">
        <f t="shared" si="0"/>
        <v>1116136.4289919999</v>
      </c>
      <c r="E19" s="9">
        <f t="shared" si="1"/>
        <v>1116136</v>
      </c>
      <c r="F19" s="20">
        <f t="shared" si="2"/>
        <v>1116.0999999999999</v>
      </c>
    </row>
    <row r="20" spans="1:6" ht="15" customHeight="1" x14ac:dyDescent="0.25">
      <c r="A20" s="11">
        <v>14</v>
      </c>
      <c r="B20" s="4" t="s">
        <v>15</v>
      </c>
      <c r="C20" s="12">
        <v>16092</v>
      </c>
      <c r="D20" s="1">
        <f t="shared" si="0"/>
        <v>973119.54355200008</v>
      </c>
      <c r="E20" s="9">
        <f t="shared" si="1"/>
        <v>973120</v>
      </c>
      <c r="F20" s="20">
        <f t="shared" si="2"/>
        <v>973.1</v>
      </c>
    </row>
    <row r="21" spans="1:6" ht="15" customHeight="1" x14ac:dyDescent="0.25">
      <c r="A21" s="11">
        <v>15</v>
      </c>
      <c r="B21" s="4" t="s">
        <v>16</v>
      </c>
      <c r="C21" s="12">
        <v>17321</v>
      </c>
      <c r="D21" s="1">
        <f t="shared" si="0"/>
        <v>1047439.9461760001</v>
      </c>
      <c r="E21" s="9">
        <f t="shared" si="1"/>
        <v>1047440</v>
      </c>
      <c r="F21" s="20">
        <f t="shared" si="2"/>
        <v>1047.4000000000001</v>
      </c>
    </row>
    <row r="22" spans="1:6" ht="15" customHeight="1" x14ac:dyDescent="0.25">
      <c r="A22" s="11">
        <v>16</v>
      </c>
      <c r="B22" s="4" t="s">
        <v>17</v>
      </c>
      <c r="C22" s="12">
        <v>23073</v>
      </c>
      <c r="D22" s="1">
        <f t="shared" si="0"/>
        <v>1395276.3626880001</v>
      </c>
      <c r="E22" s="9">
        <f t="shared" si="1"/>
        <v>1395276</v>
      </c>
      <c r="F22" s="20">
        <f t="shared" si="2"/>
        <v>1395.3</v>
      </c>
    </row>
    <row r="23" spans="1:6" ht="15" customHeight="1" x14ac:dyDescent="0.25">
      <c r="A23" s="11">
        <v>17</v>
      </c>
      <c r="B23" s="4" t="s">
        <v>18</v>
      </c>
      <c r="C23" s="12">
        <v>19253</v>
      </c>
      <c r="D23" s="1">
        <f t="shared" si="0"/>
        <v>1164272.3447680001</v>
      </c>
      <c r="E23" s="9">
        <f t="shared" si="1"/>
        <v>1164272</v>
      </c>
      <c r="F23" s="20">
        <f t="shared" si="2"/>
        <v>1164.3</v>
      </c>
    </row>
    <row r="24" spans="1:6" ht="15" customHeight="1" x14ac:dyDescent="0.25">
      <c r="A24" s="11">
        <v>18</v>
      </c>
      <c r="B24" s="4" t="s">
        <v>19</v>
      </c>
      <c r="C24" s="3">
        <v>7961</v>
      </c>
      <c r="D24" s="1">
        <f t="shared" si="0"/>
        <v>481419.63001600001</v>
      </c>
      <c r="E24" s="9">
        <f t="shared" si="1"/>
        <v>481420</v>
      </c>
      <c r="F24" s="20">
        <f t="shared" si="2"/>
        <v>481.4</v>
      </c>
    </row>
    <row r="25" spans="1:6" ht="15.75" x14ac:dyDescent="0.25">
      <c r="A25" s="11"/>
      <c r="B25" s="10" t="s">
        <v>20</v>
      </c>
      <c r="C25" s="7">
        <f>C7+C8+C9+C10+C11+C12+C13+C14+C15+C16+C17+C18+C19+C20+C21+C22+C23+C24</f>
        <v>367440</v>
      </c>
      <c r="D25" s="2">
        <f>SUM(D7:D24)</f>
        <v>22219925.74464</v>
      </c>
      <c r="E25" s="16">
        <f>SUM(E7:E24)</f>
        <v>22219925</v>
      </c>
      <c r="F25" s="21">
        <f>SUM(F7:F24)</f>
        <v>22219.899999999998</v>
      </c>
    </row>
    <row r="27" spans="1:6" x14ac:dyDescent="0.25">
      <c r="B27" t="s">
        <v>24</v>
      </c>
      <c r="C27" s="19"/>
      <c r="D27">
        <f>55.91*1.04*1.04</f>
        <v>60.472256000000002</v>
      </c>
    </row>
    <row r="28" spans="1:6" x14ac:dyDescent="0.25">
      <c r="B28" s="13"/>
      <c r="C28" s="14"/>
    </row>
    <row r="29" spans="1:6" x14ac:dyDescent="0.25">
      <c r="B29" s="13"/>
      <c r="C29" s="14"/>
    </row>
    <row r="30" spans="1:6" x14ac:dyDescent="0.25">
      <c r="B30" s="13"/>
      <c r="C30" s="17"/>
    </row>
    <row r="32" spans="1:6" x14ac:dyDescent="0.25">
      <c r="B32" s="13"/>
      <c r="C32" s="15"/>
      <c r="D32" s="15"/>
    </row>
    <row r="33" spans="2:4" x14ac:dyDescent="0.25">
      <c r="B33" s="13"/>
      <c r="C33" s="15"/>
      <c r="D33" s="15"/>
    </row>
    <row r="34" spans="2:4" x14ac:dyDescent="0.25">
      <c r="B34" s="13"/>
      <c r="C34" s="15"/>
    </row>
    <row r="36" spans="2:4" x14ac:dyDescent="0.25">
      <c r="C36" s="18"/>
    </row>
  </sheetData>
  <pageMargins left="0.70866141732283472" right="0.70866141732283472" top="0.55118110236220474" bottom="0.35433070866141736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Витана Владимировна Шаповалова</dc:creator>
  <cp:lastModifiedBy>Елена Александровна Павлова</cp:lastModifiedBy>
  <cp:lastPrinted>2021-08-31T10:56:15Z</cp:lastPrinted>
  <dcterms:created xsi:type="dcterms:W3CDTF">2019-07-10T12:50:43Z</dcterms:created>
  <dcterms:modified xsi:type="dcterms:W3CDTF">2021-08-31T10:56:18Z</dcterms:modified>
</cp:coreProperties>
</file>