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10" windowHeight="10890"/>
  </bookViews>
  <sheets>
    <sheet name="Расчет " sheetId="3" r:id="rId1"/>
  </sheets>
  <calcPr calcId="145621"/>
</workbook>
</file>

<file path=xl/calcChain.xml><?xml version="1.0" encoding="utf-8"?>
<calcChain xmlns="http://schemas.openxmlformats.org/spreadsheetml/2006/main">
  <c r="D13" i="3" l="1"/>
  <c r="D12" i="3"/>
  <c r="D11" i="3"/>
  <c r="D10" i="3"/>
  <c r="D9" i="3"/>
  <c r="D8" i="3"/>
  <c r="D7" i="3"/>
  <c r="K13" i="3"/>
  <c r="K12" i="3"/>
  <c r="K11" i="3"/>
  <c r="K10" i="3"/>
  <c r="K9" i="3"/>
  <c r="K8" i="3"/>
  <c r="K7" i="3"/>
  <c r="D14" i="3" l="1"/>
  <c r="E14" i="3"/>
  <c r="F14" i="3"/>
  <c r="G14" i="3"/>
  <c r="H14" i="3"/>
  <c r="I14" i="3"/>
  <c r="K14" i="3"/>
  <c r="F20" i="3" l="1"/>
</calcChain>
</file>

<file path=xl/sharedStrings.xml><?xml version="1.0" encoding="utf-8"?>
<sst xmlns="http://schemas.openxmlformats.org/spreadsheetml/2006/main" count="25" uniqueCount="22">
  <si>
    <t>Муниципальное образование</t>
  </si>
  <si>
    <t>ИТОГО</t>
  </si>
  <si>
    <t>№ п/п</t>
  </si>
  <si>
    <t>Общая сумма субсидии из ОБ (∑S)</t>
  </si>
  <si>
    <t>Общая сумма Консолид бюджета</t>
  </si>
  <si>
    <t>Расчетный объем средств ОБ, необходимых для достижения значений целевого показателя результативности 
на 2020 год, тыс. рублей</t>
  </si>
  <si>
    <t>Расчетный объем средств ОБ, необходимых для достижения значений целевого показателя результативности 
на 2021 год, тыс. рублей</t>
  </si>
  <si>
    <t>Расчетный объем средств ОБ, необходимых для достижения значений целевого показателя результативности 
на 2022 год, тыс. рублей</t>
  </si>
  <si>
    <t>Расчетный объем средств КОНСОЛИДИРОВАННОГО БЮДЖЕТА, необходимых для достижения значений целевого показателя результативности 
на 2020 год, тыс. рублей</t>
  </si>
  <si>
    <t>% Софинансирования</t>
  </si>
  <si>
    <t>Показатели</t>
  </si>
  <si>
    <t>Сумма заявки, тыс. рублей</t>
  </si>
  <si>
    <t>Итоговая сумма финансирования ОБ, тыс. рублей</t>
  </si>
  <si>
    <t xml:space="preserve">Муниципальное образование Аннинского городского поселения Ломоносовского муниципального района Ленинградской области </t>
  </si>
  <si>
    <t xml:space="preserve">Муниципальное образование Всеволожский муниципальный район Ленинградской области </t>
  </si>
  <si>
    <t xml:space="preserve">Муниципальное образование Кингисеппский муниципальный район Ленинградской области </t>
  </si>
  <si>
    <t xml:space="preserve">Муниципальное образование Морозовское городское поселение Всеволожского муниципального района Ленинградской области </t>
  </si>
  <si>
    <t xml:space="preserve">Муниципальное образование Светогорское городское поселение Выборгского муниципального района Ленинградской области </t>
  </si>
  <si>
    <t xml:space="preserve">Муниципальное образование Сясьстройское городское поселение Волховского муниципального района Ленинградской области </t>
  </si>
  <si>
    <t xml:space="preserve">Муниципальное образование Тельмановское сельское поселение Тосненского муниципального района Ленинградской области </t>
  </si>
  <si>
    <t>Расчет субсидии бюджетам муниципальных образований (муниципальных районов, городского округа, городских и сельских поселений) Ленинградской областит на материально-техническое обеспечения деятельности молодежных коворкинг-центров в рамках подпрограмм "Молодежь Ленинградской области" государственной программы Ленинградской области "Устойчивое общественное развитие в Ленинградской области" на 2022-2024 годы</t>
  </si>
  <si>
    <t>Приложение 62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</si>
</sst>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0.0000"/>
    <numFmt numFmtId="167" formatCode="_-* #,##0.0\ _₽_-;\-* #,##0.0\ _₽_-;_-* &quot;-&quot;?\ _₽_-;_-@_-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165" fontId="1" fillId="0" borderId="1" xfId="1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1" xfId="1" applyNumberFormat="1" applyFont="1" applyFill="1" applyBorder="1" applyAlignment="1">
      <alignment horizontal="center"/>
    </xf>
    <xf numFmtId="0" fontId="4" fillId="0" borderId="0" xfId="0" applyFont="1" applyFill="1"/>
    <xf numFmtId="166" fontId="4" fillId="0" borderId="1" xfId="0" applyNumberFormat="1" applyFont="1" applyFill="1" applyBorder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4" fillId="0" borderId="1" xfId="1" applyNumberFormat="1" applyFont="1" applyFill="1" applyBorder="1"/>
    <xf numFmtId="43" fontId="1" fillId="0" borderId="1" xfId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167" fontId="4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90" zoomScaleNormal="90" workbookViewId="0">
      <selection activeCell="J8" sqref="J8"/>
    </sheetView>
  </sheetViews>
  <sheetFormatPr defaultColWidth="8.85546875" defaultRowHeight="12" x14ac:dyDescent="0.2"/>
  <cols>
    <col min="1" max="1" width="7.5703125" style="6" customWidth="1"/>
    <col min="2" max="2" width="31.42578125" style="6" customWidth="1"/>
    <col min="3" max="3" width="11.28515625" style="6" customWidth="1"/>
    <col min="4" max="4" width="16.85546875" style="6" customWidth="1"/>
    <col min="5" max="5" width="15.42578125" style="6" hidden="1" customWidth="1"/>
    <col min="6" max="8" width="19.85546875" style="6" hidden="1" customWidth="1"/>
    <col min="9" max="9" width="27" style="6" hidden="1" customWidth="1"/>
    <col min="10" max="10" width="11" style="6" customWidth="1"/>
    <col min="11" max="11" width="26" style="6" customWidth="1"/>
    <col min="12" max="12" width="15.5703125" style="6" customWidth="1"/>
    <col min="13" max="16384" width="8.85546875" style="6"/>
  </cols>
  <sheetData>
    <row r="1" spans="1:11" x14ac:dyDescent="0.2">
      <c r="K1" s="8" t="s">
        <v>21</v>
      </c>
    </row>
    <row r="2" spans="1:11" ht="14.45" customHeight="1" x14ac:dyDescent="0.2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42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66.75" customHeight="1" x14ac:dyDescent="0.2">
      <c r="A5" s="11" t="s">
        <v>2</v>
      </c>
      <c r="B5" s="12" t="s">
        <v>0</v>
      </c>
      <c r="C5" s="12" t="s">
        <v>10</v>
      </c>
      <c r="D5" s="13" t="s">
        <v>11</v>
      </c>
      <c r="E5" s="13" t="s">
        <v>12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7</v>
      </c>
    </row>
    <row r="6" spans="1:11" ht="27.6" customHeight="1" x14ac:dyDescent="0.2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</row>
    <row r="7" spans="1:11" ht="48" x14ac:dyDescent="0.2">
      <c r="A7" s="1">
        <v>1</v>
      </c>
      <c r="B7" s="17" t="s">
        <v>13</v>
      </c>
      <c r="C7" s="2">
        <v>1</v>
      </c>
      <c r="D7" s="4">
        <f>6024096.38554217/1000</f>
        <v>6024.0963855421705</v>
      </c>
      <c r="E7" s="18"/>
      <c r="F7" s="4"/>
      <c r="G7" s="5"/>
      <c r="H7" s="5"/>
      <c r="I7" s="18"/>
      <c r="J7" s="7">
        <v>83</v>
      </c>
      <c r="K7" s="19">
        <f>5000000/1000</f>
        <v>5000</v>
      </c>
    </row>
    <row r="8" spans="1:11" ht="36" x14ac:dyDescent="0.2">
      <c r="A8" s="1">
        <v>2</v>
      </c>
      <c r="B8" s="17" t="s">
        <v>14</v>
      </c>
      <c r="C8" s="2">
        <v>1</v>
      </c>
      <c r="D8" s="4">
        <f>5550000/1000</f>
        <v>5550</v>
      </c>
      <c r="E8" s="18"/>
      <c r="F8" s="4"/>
      <c r="G8" s="5"/>
      <c r="H8" s="5"/>
      <c r="I8" s="18"/>
      <c r="J8" s="7">
        <v>90</v>
      </c>
      <c r="K8" s="19">
        <f>4995000/1000</f>
        <v>4995</v>
      </c>
    </row>
    <row r="9" spans="1:11" ht="36" x14ac:dyDescent="0.2">
      <c r="A9" s="1">
        <v>3</v>
      </c>
      <c r="B9" s="17" t="s">
        <v>15</v>
      </c>
      <c r="C9" s="2">
        <v>1</v>
      </c>
      <c r="D9" s="4">
        <f>5681818.18181818/1000</f>
        <v>5681.8181818181802</v>
      </c>
      <c r="E9" s="18"/>
      <c r="F9" s="4"/>
      <c r="G9" s="5"/>
      <c r="H9" s="5"/>
      <c r="I9" s="18"/>
      <c r="J9" s="7">
        <v>88</v>
      </c>
      <c r="K9" s="19">
        <f>5000000/1000</f>
        <v>5000</v>
      </c>
    </row>
    <row r="10" spans="1:11" ht="48" x14ac:dyDescent="0.2">
      <c r="A10" s="1">
        <v>4</v>
      </c>
      <c r="B10" s="17" t="s">
        <v>16</v>
      </c>
      <c r="C10" s="2">
        <v>1</v>
      </c>
      <c r="D10" s="4">
        <f>900000/1000</f>
        <v>900</v>
      </c>
      <c r="E10" s="18"/>
      <c r="F10" s="4"/>
      <c r="G10" s="5"/>
      <c r="H10" s="5"/>
      <c r="I10" s="18"/>
      <c r="J10" s="7">
        <v>92</v>
      </c>
      <c r="K10" s="19">
        <f>828000/1000</f>
        <v>828</v>
      </c>
    </row>
    <row r="11" spans="1:11" ht="48" x14ac:dyDescent="0.2">
      <c r="A11" s="1">
        <v>5</v>
      </c>
      <c r="B11" s="17" t="s">
        <v>17</v>
      </c>
      <c r="C11" s="2">
        <v>1</v>
      </c>
      <c r="D11" s="4">
        <f>5111111.11111111/1000</f>
        <v>5111.1111111111104</v>
      </c>
      <c r="E11" s="18"/>
      <c r="F11" s="4"/>
      <c r="G11" s="5"/>
      <c r="H11" s="5"/>
      <c r="I11" s="18"/>
      <c r="J11" s="7">
        <v>90</v>
      </c>
      <c r="K11" s="19">
        <f>4600000/1000</f>
        <v>4600</v>
      </c>
    </row>
    <row r="12" spans="1:11" ht="48" x14ac:dyDescent="0.2">
      <c r="A12" s="1">
        <v>6</v>
      </c>
      <c r="B12" s="17" t="s">
        <v>18</v>
      </c>
      <c r="C12" s="2">
        <v>1</v>
      </c>
      <c r="D12" s="4">
        <f>4465555.55555556/1000</f>
        <v>4465.5555555555593</v>
      </c>
      <c r="E12" s="18"/>
      <c r="F12" s="4"/>
      <c r="G12" s="5"/>
      <c r="H12" s="5"/>
      <c r="I12" s="18"/>
      <c r="J12" s="7">
        <v>90</v>
      </c>
      <c r="K12" s="19">
        <f>4019000/1000</f>
        <v>4019</v>
      </c>
    </row>
    <row r="13" spans="1:11" ht="48" x14ac:dyDescent="0.2">
      <c r="A13" s="1">
        <v>7</v>
      </c>
      <c r="B13" s="17" t="s">
        <v>19</v>
      </c>
      <c r="C13" s="2">
        <v>1</v>
      </c>
      <c r="D13" s="4">
        <f>5126222.22222222/1000</f>
        <v>5126.2222222222199</v>
      </c>
      <c r="E13" s="18"/>
      <c r="F13" s="4"/>
      <c r="G13" s="5"/>
      <c r="H13" s="5"/>
      <c r="I13" s="18"/>
      <c r="J13" s="7">
        <v>90</v>
      </c>
      <c r="K13" s="19">
        <f>4613600/1000</f>
        <v>4613.6000000000004</v>
      </c>
    </row>
    <row r="14" spans="1:11" x14ac:dyDescent="0.2">
      <c r="A14" s="2"/>
      <c r="B14" s="2" t="s">
        <v>1</v>
      </c>
      <c r="C14" s="3">
        <v>7</v>
      </c>
      <c r="D14" s="18">
        <f t="shared" ref="D14:I14" si="0">SUM(D7:D13)</f>
        <v>32858.803456249239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/>
      <c r="K14" s="18">
        <f>SUM(K7:K13)</f>
        <v>29055.599999999999</v>
      </c>
    </row>
    <row r="16" spans="1:11" hidden="1" x14ac:dyDescent="0.25"/>
    <row r="17" spans="2:11" ht="12.75" hidden="1" customHeight="1" x14ac:dyDescent="0.25"/>
    <row r="18" spans="2:11" ht="36" hidden="1" customHeight="1" x14ac:dyDescent="0.2">
      <c r="B18" s="20" t="s">
        <v>3</v>
      </c>
      <c r="F18" s="21" t="s">
        <v>4</v>
      </c>
      <c r="G18" s="21" t="s">
        <v>4</v>
      </c>
      <c r="H18" s="21" t="s">
        <v>4</v>
      </c>
    </row>
    <row r="19" spans="2:11" ht="17.25" hidden="1" customHeight="1" x14ac:dyDescent="0.2">
      <c r="B19" s="22">
        <v>2020</v>
      </c>
      <c r="F19" s="21">
        <v>2020</v>
      </c>
      <c r="G19" s="21">
        <v>2021</v>
      </c>
      <c r="H19" s="21">
        <v>2022</v>
      </c>
    </row>
    <row r="20" spans="2:11" ht="16.5" hidden="1" customHeight="1" x14ac:dyDescent="0.2">
      <c r="B20" s="23">
        <v>50000000</v>
      </c>
      <c r="F20" s="24">
        <f>B20*1.1</f>
        <v>55000000.000000007</v>
      </c>
      <c r="G20" s="24"/>
      <c r="H20" s="24"/>
    </row>
    <row r="21" spans="2:11" ht="54.75" hidden="1" customHeight="1" x14ac:dyDescent="0.2">
      <c r="B21" s="21"/>
      <c r="F21" s="25"/>
      <c r="G21" s="25"/>
      <c r="H21" s="25"/>
    </row>
    <row r="22" spans="2:11" ht="43.5" hidden="1" customHeight="1" x14ac:dyDescent="0.2">
      <c r="B22" s="26"/>
      <c r="F22" s="27"/>
      <c r="G22" s="27"/>
      <c r="H22" s="27"/>
    </row>
    <row r="25" spans="2:11" x14ac:dyDescent="0.25">
      <c r="K25" s="28"/>
    </row>
  </sheetData>
  <mergeCells count="12">
    <mergeCell ref="A2:K4"/>
    <mergeCell ref="J5:J6"/>
    <mergeCell ref="K5:K6"/>
    <mergeCell ref="H5:H6"/>
    <mergeCell ref="I5:I6"/>
    <mergeCell ref="C5:C6"/>
    <mergeCell ref="A5:A6"/>
    <mergeCell ref="F5:F6"/>
    <mergeCell ref="G5:G6"/>
    <mergeCell ref="B5:B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Александрович Соколов</dc:creator>
  <cp:lastModifiedBy>Елена Александровна Павлова</cp:lastModifiedBy>
  <cp:lastPrinted>2021-08-31T10:34:41Z</cp:lastPrinted>
  <dcterms:created xsi:type="dcterms:W3CDTF">2015-12-02T09:36:46Z</dcterms:created>
  <dcterms:modified xsi:type="dcterms:W3CDTF">2021-08-31T10:34:44Z</dcterms:modified>
</cp:coreProperties>
</file>