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единовремен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3" i="1" l="1"/>
  <c r="E32" i="1"/>
  <c r="S28" i="1"/>
  <c r="T24" i="1"/>
  <c r="S24" i="1"/>
  <c r="R24" i="1"/>
  <c r="Q24" i="1"/>
  <c r="Q27" i="1" s="1"/>
  <c r="P24" i="1"/>
  <c r="O24" i="1"/>
  <c r="O27" i="1" s="1"/>
  <c r="N24" i="1"/>
  <c r="I24" i="1"/>
  <c r="F24" i="1"/>
  <c r="E24" i="1"/>
  <c r="D24" i="1"/>
  <c r="U23" i="1"/>
  <c r="L23" i="1"/>
  <c r="C23" i="1"/>
  <c r="H23" i="1" s="1"/>
  <c r="U22" i="1"/>
  <c r="L22" i="1"/>
  <c r="C22" i="1"/>
  <c r="H22" i="1" s="1"/>
  <c r="U21" i="1"/>
  <c r="L21" i="1"/>
  <c r="C21" i="1"/>
  <c r="K21" i="1" s="1"/>
  <c r="U20" i="1"/>
  <c r="L20" i="1"/>
  <c r="C20" i="1"/>
  <c r="K20" i="1" s="1"/>
  <c r="U19" i="1"/>
  <c r="L19" i="1"/>
  <c r="C19" i="1"/>
  <c r="K19" i="1" s="1"/>
  <c r="U18" i="1"/>
  <c r="L18" i="1"/>
  <c r="C18" i="1"/>
  <c r="K18" i="1" s="1"/>
  <c r="U17" i="1"/>
  <c r="L17" i="1"/>
  <c r="C17" i="1"/>
  <c r="K17" i="1" s="1"/>
  <c r="U16" i="1"/>
  <c r="L16" i="1"/>
  <c r="C16" i="1"/>
  <c r="K16" i="1" s="1"/>
  <c r="U15" i="1"/>
  <c r="L15" i="1"/>
  <c r="C15" i="1"/>
  <c r="K15" i="1" s="1"/>
  <c r="U14" i="1"/>
  <c r="L14" i="1"/>
  <c r="C14" i="1"/>
  <c r="H14" i="1" s="1"/>
  <c r="U13" i="1"/>
  <c r="L13" i="1"/>
  <c r="C13" i="1"/>
  <c r="K13" i="1" s="1"/>
  <c r="U12" i="1"/>
  <c r="L12" i="1"/>
  <c r="C12" i="1"/>
  <c r="K12" i="1" s="1"/>
  <c r="U11" i="1"/>
  <c r="L11" i="1"/>
  <c r="C11" i="1"/>
  <c r="K11" i="1" s="1"/>
  <c r="U10" i="1"/>
  <c r="L10" i="1"/>
  <c r="C10" i="1"/>
  <c r="K10" i="1" s="1"/>
  <c r="U9" i="1"/>
  <c r="L9" i="1"/>
  <c r="C9" i="1"/>
  <c r="H9" i="1" s="1"/>
  <c r="U8" i="1"/>
  <c r="L8" i="1"/>
  <c r="C8" i="1"/>
  <c r="U7" i="1"/>
  <c r="L7" i="1"/>
  <c r="C7" i="1"/>
  <c r="H7" i="1" s="1"/>
  <c r="U6" i="1"/>
  <c r="L6" i="1"/>
  <c r="C6" i="1"/>
  <c r="H6" i="1" s="1"/>
  <c r="K7" i="1" l="1"/>
  <c r="U24" i="1"/>
  <c r="K14" i="1"/>
  <c r="K23" i="1"/>
  <c r="M23" i="1"/>
  <c r="K22" i="1"/>
  <c r="H15" i="1"/>
  <c r="M15" i="1" s="1"/>
  <c r="K6" i="1"/>
  <c r="M7" i="1"/>
  <c r="C24" i="1"/>
  <c r="K8" i="1"/>
  <c r="H8" i="1"/>
  <c r="M14" i="1"/>
  <c r="M16" i="1"/>
  <c r="M9" i="1"/>
  <c r="M6" i="1"/>
  <c r="M8" i="1"/>
  <c r="M22" i="1"/>
  <c r="H16" i="1"/>
  <c r="H17" i="1"/>
  <c r="M17" i="1" s="1"/>
  <c r="K9" i="1"/>
  <c r="H10" i="1"/>
  <c r="M10" i="1" s="1"/>
  <c r="H18" i="1"/>
  <c r="M18" i="1" s="1"/>
  <c r="H11" i="1"/>
  <c r="M11" i="1" s="1"/>
  <c r="H19" i="1"/>
  <c r="M19" i="1" s="1"/>
  <c r="H12" i="1"/>
  <c r="M12" i="1" s="1"/>
  <c r="H20" i="1"/>
  <c r="M20" i="1" s="1"/>
  <c r="H13" i="1"/>
  <c r="M13" i="1" s="1"/>
  <c r="H21" i="1"/>
  <c r="M21" i="1" s="1"/>
  <c r="L24" i="1"/>
  <c r="H24" i="1" l="1"/>
  <c r="K24" i="1"/>
  <c r="M24" i="1"/>
  <c r="S26" i="1" l="1"/>
  <c r="P26" i="1"/>
  <c r="W12" i="1"/>
  <c r="W19" i="1"/>
  <c r="N26" i="1"/>
  <c r="Y10" i="1"/>
  <c r="Y17" i="1"/>
  <c r="X10" i="1"/>
  <c r="W18" i="1"/>
  <c r="W20" i="1"/>
  <c r="X19" i="1"/>
  <c r="X18" i="1"/>
  <c r="W11" i="1"/>
  <c r="Y23" i="1"/>
  <c r="W17" i="1"/>
  <c r="X16" i="1"/>
  <c r="Y15" i="1"/>
  <c r="W9" i="1"/>
  <c r="X8" i="1"/>
  <c r="Y7" i="1"/>
  <c r="X23" i="1"/>
  <c r="Y22" i="1"/>
  <c r="W16" i="1"/>
  <c r="X15" i="1"/>
  <c r="Y14" i="1"/>
  <c r="W8" i="1"/>
  <c r="X7" i="1"/>
  <c r="Y6" i="1"/>
  <c r="W23" i="1"/>
  <c r="X22" i="1"/>
  <c r="Y21" i="1"/>
  <c r="W15" i="1"/>
  <c r="X14" i="1"/>
  <c r="Y13" i="1"/>
  <c r="W7" i="1"/>
  <c r="X6" i="1"/>
  <c r="W22" i="1"/>
  <c r="X21" i="1"/>
  <c r="Y20" i="1"/>
  <c r="W14" i="1"/>
  <c r="X13" i="1"/>
  <c r="Y12" i="1"/>
  <c r="W6" i="1"/>
  <c r="W21" i="1"/>
  <c r="X20" i="1"/>
  <c r="Y19" i="1"/>
  <c r="W13" i="1"/>
  <c r="X12" i="1"/>
  <c r="Y11" i="1"/>
  <c r="Y18" i="1"/>
  <c r="X11" i="1"/>
  <c r="Y9" i="1"/>
  <c r="X17" i="1"/>
  <c r="Y16" i="1"/>
  <c r="W10" i="1"/>
  <c r="Y8" i="1"/>
  <c r="X9" i="1"/>
  <c r="X24" i="1" l="1"/>
  <c r="X27" i="1" s="1"/>
  <c r="Y24" i="1"/>
  <c r="Y27" i="1" s="1"/>
  <c r="W24" i="1"/>
  <c r="W27" i="1" s="1"/>
</calcChain>
</file>

<file path=xl/sharedStrings.xml><?xml version="1.0" encoding="utf-8"?>
<sst xmlns="http://schemas.openxmlformats.org/spreadsheetml/2006/main" count="44" uniqueCount="43">
  <si>
    <t>№</t>
  </si>
  <si>
    <t>Наименование муниципальных районов и городского поселения</t>
  </si>
  <si>
    <t>Всего устраиваемых детей в семью</t>
  </si>
  <si>
    <t>Общее количество детей-сирот и детей, оставшихся без попечения родителей, устраиваемых в семью</t>
  </si>
  <si>
    <t xml:space="preserve">Размер единовременного пособия при всех формах устройства детей, лишенного родительского попечения, в семью, руб. </t>
  </si>
  <si>
    <t>Итого на 2022 год, тыс.руб.</t>
  </si>
  <si>
    <t>Для получения единовременной выплаты при усыновлении детей-инвалидов, детей, старше семи лет, а также братьев и сестер</t>
  </si>
  <si>
    <t>Всего, планируемых к устройству в семью человек</t>
  </si>
  <si>
    <t>Размер единовременной выплаты, руб.</t>
  </si>
  <si>
    <t>Итого</t>
  </si>
  <si>
    <t>Общая потребность в средствах на 2022 год, руб.</t>
  </si>
  <si>
    <t>Утверждено в областном законе на 2022 год</t>
  </si>
  <si>
    <t>проект распределения ассигнований на 2022</t>
  </si>
  <si>
    <t>Утверждено в областном законе на 2023 год</t>
  </si>
  <si>
    <t>проект распределения ассигнований на 2023</t>
  </si>
  <si>
    <t>Утверждено в областном законе на 2024 год</t>
  </si>
  <si>
    <t>проект распределения ассигнований на 2024</t>
  </si>
  <si>
    <t>в проект бюджета на 2022-2023гг</t>
  </si>
  <si>
    <t>под опеку (попечительство)</t>
  </si>
  <si>
    <t>в приемную семью</t>
  </si>
  <si>
    <t>Усыновляемых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</si>
  <si>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</si>
  <si>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</si>
  <si>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</si>
  <si>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</si>
  <si>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</si>
  <si>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</si>
  <si>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</si>
  <si>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</si>
  <si>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</si>
  <si>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</si>
  <si>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</si>
  <si>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</si>
  <si>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</si>
  <si>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</si>
  <si>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</si>
  <si>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</si>
  <si>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</si>
  <si>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</si>
  <si>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>ИТОГО</t>
  </si>
  <si>
    <t>Письмо  АН-1215/07 от 22.06.2021</t>
  </si>
  <si>
    <t>приложение36 к пояснительной записке 2022 года</t>
  </si>
  <si>
    <t>Расчет объема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</si>
</sst>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(* #,##0_);_(* \(#,##0\);_(* \-??_);_(@_)"/>
    <numFmt numFmtId="165" formatCode="_(* #,##0.0_);_(* \(#,##0.0\);_(* \-??_);_(@_)"/>
    <numFmt numFmtId="166" formatCode="#,##0.0"/>
    <numFmt numFmtId="167" formatCode="0.0"/>
    <numFmt numFmtId="168" formatCode="0.0%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  <charset val="204"/>
    </font>
    <font>
      <sz val="10"/>
      <name val="Arial Cyr"/>
      <family val="2"/>
      <charset val="204"/>
    </font>
    <font>
      <sz val="10"/>
      <color indexed="26"/>
      <name val="Arial Cyr"/>
      <family val="2"/>
      <charset val="204"/>
    </font>
    <font>
      <sz val="10"/>
      <color theme="0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  <font>
      <b/>
      <sz val="9"/>
      <color theme="0"/>
      <name val="Arial Cyr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166" fontId="8" fillId="0" borderId="1" xfId="0" applyNumberFormat="1" applyFont="1" applyFill="1" applyBorder="1" applyAlignment="1" applyProtection="1">
      <alignment horizontal="right" vertical="center" wrapText="1"/>
    </xf>
    <xf numFmtId="166" fontId="8" fillId="0" borderId="8" xfId="0" applyNumberFormat="1" applyFont="1" applyFill="1" applyBorder="1" applyAlignment="1" applyProtection="1"/>
    <xf numFmtId="167" fontId="8" fillId="2" borderId="6" xfId="0" applyNumberFormat="1" applyFont="1" applyFill="1" applyBorder="1" applyAlignment="1">
      <alignment horizontal="right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 applyProtection="1">
      <alignment wrapText="1"/>
    </xf>
    <xf numFmtId="164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 applyProtection="1">
      <alignment wrapText="1"/>
    </xf>
    <xf numFmtId="4" fontId="10" fillId="0" borderId="1" xfId="0" applyNumberFormat="1" applyFont="1" applyFill="1" applyBorder="1" applyAlignment="1" applyProtection="1">
      <alignment wrapText="1"/>
    </xf>
    <xf numFmtId="166" fontId="10" fillId="0" borderId="1" xfId="0" applyNumberFormat="1" applyFont="1" applyFill="1" applyBorder="1" applyAlignment="1" applyProtection="1">
      <alignment wrapText="1"/>
    </xf>
    <xf numFmtId="166" fontId="10" fillId="0" borderId="1" xfId="0" applyNumberFormat="1" applyFont="1" applyFill="1" applyBorder="1" applyAlignment="1">
      <alignment horizontal="right" vertical="center" wrapText="1"/>
    </xf>
    <xf numFmtId="166" fontId="10" fillId="2" borderId="1" xfId="0" applyNumberFormat="1" applyFont="1" applyFill="1" applyBorder="1" applyAlignment="1" applyProtection="1">
      <alignment wrapText="1"/>
    </xf>
    <xf numFmtId="166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wrapText="1"/>
    </xf>
    <xf numFmtId="164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68" fontId="12" fillId="0" borderId="0" xfId="2" applyNumberFormat="1" applyFont="1" applyFill="1" applyBorder="1" applyAlignment="1">
      <alignment wrapText="1"/>
    </xf>
    <xf numFmtId="166" fontId="12" fillId="0" borderId="0" xfId="2" applyNumberFormat="1" applyFont="1" applyFill="1" applyBorder="1" applyAlignment="1">
      <alignment wrapText="1"/>
    </xf>
    <xf numFmtId="0" fontId="13" fillId="0" borderId="0" xfId="0" applyFont="1" applyFill="1"/>
    <xf numFmtId="166" fontId="5" fillId="0" borderId="0" xfId="0" applyNumberFormat="1" applyFont="1" applyFill="1" applyBorder="1" applyAlignment="1" applyProtection="1"/>
    <xf numFmtId="166" fontId="13" fillId="0" borderId="0" xfId="0" applyNumberFormat="1" applyFont="1" applyFill="1"/>
    <xf numFmtId="43" fontId="1" fillId="0" borderId="0" xfId="1" applyFill="1" applyBorder="1" applyAlignment="1" applyProtection="1"/>
    <xf numFmtId="165" fontId="1" fillId="0" borderId="0" xfId="1" applyNumberFormat="1" applyFill="1" applyBorder="1" applyAlignment="1" applyProtection="1">
      <alignment horizontal="center" vertical="center"/>
    </xf>
    <xf numFmtId="169" fontId="1" fillId="0" borderId="0" xfId="1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" fontId="7" fillId="2" borderId="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Normal="100" workbookViewId="0">
      <selection activeCell="AA5" sqref="AA5"/>
    </sheetView>
  </sheetViews>
  <sheetFormatPr defaultColWidth="9.140625" defaultRowHeight="15" x14ac:dyDescent="0.25"/>
  <cols>
    <col min="1" max="1" width="3.42578125" style="3" customWidth="1"/>
    <col min="2" max="2" width="17.7109375" style="3" customWidth="1"/>
    <col min="3" max="3" width="8.28515625" style="5" customWidth="1"/>
    <col min="4" max="4" width="6.85546875" style="6" customWidth="1"/>
    <col min="5" max="5" width="8.140625" style="3" customWidth="1"/>
    <col min="6" max="6" width="8.7109375" style="3" customWidth="1"/>
    <col min="7" max="7" width="16.28515625" style="3" customWidth="1"/>
    <col min="8" max="8" width="10" style="3" hidden="1" customWidth="1"/>
    <col min="9" max="9" width="13.42578125" style="5" customWidth="1"/>
    <col min="10" max="10" width="13.42578125" style="3" customWidth="1"/>
    <col min="11" max="11" width="9.7109375" style="3" customWidth="1"/>
    <col min="12" max="12" width="9" style="3" hidden="1" customWidth="1"/>
    <col min="13" max="13" width="16.140625" style="3" hidden="1" customWidth="1"/>
    <col min="14" max="14" width="11.140625" style="3" hidden="1" customWidth="1"/>
    <col min="15" max="15" width="15.140625" style="3" hidden="1" customWidth="1"/>
    <col min="16" max="16" width="10.85546875" style="3" hidden="1" customWidth="1"/>
    <col min="17" max="17" width="14.140625" style="3" hidden="1" customWidth="1"/>
    <col min="18" max="18" width="10.85546875" style="3" hidden="1" customWidth="1"/>
    <col min="19" max="19" width="13.42578125" style="3" hidden="1" customWidth="1"/>
    <col min="20" max="21" width="8.140625" style="3" bestFit="1" customWidth="1"/>
    <col min="22" max="22" width="7.140625" style="3" customWidth="1"/>
    <col min="23" max="23" width="9" style="2" hidden="1" customWidth="1"/>
    <col min="24" max="25" width="9" style="3" hidden="1" customWidth="1"/>
    <col min="26" max="26" width="11.7109375" style="3" customWidth="1"/>
    <col min="27" max="240" width="9.140625" style="3"/>
    <col min="241" max="241" width="3.42578125" style="3" customWidth="1"/>
    <col min="242" max="242" width="17.7109375" style="3" customWidth="1"/>
    <col min="243" max="243" width="8.28515625" style="3" customWidth="1"/>
    <col min="244" max="244" width="14.28515625" style="3" customWidth="1"/>
    <col min="245" max="245" width="8.140625" style="3" customWidth="1"/>
    <col min="246" max="246" width="8.7109375" style="3" customWidth="1"/>
    <col min="247" max="247" width="16.28515625" style="3" customWidth="1"/>
    <col min="248" max="248" width="11.28515625" style="3" customWidth="1"/>
    <col min="249" max="249" width="14.140625" style="3" customWidth="1"/>
    <col min="250" max="250" width="8.5703125" style="3" customWidth="1"/>
    <col min="251" max="251" width="17.28515625" style="3" customWidth="1"/>
    <col min="252" max="252" width="11.140625" style="3" customWidth="1"/>
    <col min="253" max="253" width="16.140625" style="3" customWidth="1"/>
    <col min="254" max="256" width="0" style="3" hidden="1" customWidth="1"/>
    <col min="257" max="257" width="15.140625" style="3" customWidth="1"/>
    <col min="258" max="258" width="10" style="3" customWidth="1"/>
    <col min="259" max="259" width="12.42578125" style="3" customWidth="1"/>
    <col min="260" max="260" width="10" style="3" customWidth="1"/>
    <col min="261" max="261" width="11.7109375" style="3" customWidth="1"/>
    <col min="262" max="265" width="0" style="3" hidden="1" customWidth="1"/>
    <col min="266" max="266" width="10.7109375" style="3" customWidth="1"/>
    <col min="267" max="268" width="0" style="3" hidden="1" customWidth="1"/>
    <col min="269" max="269" width="13.42578125" style="3" customWidth="1"/>
    <col min="270" max="270" width="13" style="3" customWidth="1"/>
    <col min="271" max="271" width="14.5703125" style="3" customWidth="1"/>
    <col min="272" max="496" width="9.140625" style="3"/>
    <col min="497" max="497" width="3.42578125" style="3" customWidth="1"/>
    <col min="498" max="498" width="17.7109375" style="3" customWidth="1"/>
    <col min="499" max="499" width="8.28515625" style="3" customWidth="1"/>
    <col min="500" max="500" width="14.28515625" style="3" customWidth="1"/>
    <col min="501" max="501" width="8.140625" style="3" customWidth="1"/>
    <col min="502" max="502" width="8.7109375" style="3" customWidth="1"/>
    <col min="503" max="503" width="16.28515625" style="3" customWidth="1"/>
    <col min="504" max="504" width="11.28515625" style="3" customWidth="1"/>
    <col min="505" max="505" width="14.140625" style="3" customWidth="1"/>
    <col min="506" max="506" width="8.5703125" style="3" customWidth="1"/>
    <col min="507" max="507" width="17.28515625" style="3" customWidth="1"/>
    <col min="508" max="508" width="11.140625" style="3" customWidth="1"/>
    <col min="509" max="509" width="16.140625" style="3" customWidth="1"/>
    <col min="510" max="512" width="0" style="3" hidden="1" customWidth="1"/>
    <col min="513" max="513" width="15.140625" style="3" customWidth="1"/>
    <col min="514" max="514" width="10" style="3" customWidth="1"/>
    <col min="515" max="515" width="12.42578125" style="3" customWidth="1"/>
    <col min="516" max="516" width="10" style="3" customWidth="1"/>
    <col min="517" max="517" width="11.7109375" style="3" customWidth="1"/>
    <col min="518" max="521" width="0" style="3" hidden="1" customWidth="1"/>
    <col min="522" max="522" width="10.7109375" style="3" customWidth="1"/>
    <col min="523" max="524" width="0" style="3" hidden="1" customWidth="1"/>
    <col min="525" max="525" width="13.42578125" style="3" customWidth="1"/>
    <col min="526" max="526" width="13" style="3" customWidth="1"/>
    <col min="527" max="527" width="14.5703125" style="3" customWidth="1"/>
    <col min="528" max="752" width="9.140625" style="3"/>
    <col min="753" max="753" width="3.42578125" style="3" customWidth="1"/>
    <col min="754" max="754" width="17.7109375" style="3" customWidth="1"/>
    <col min="755" max="755" width="8.28515625" style="3" customWidth="1"/>
    <col min="756" max="756" width="14.28515625" style="3" customWidth="1"/>
    <col min="757" max="757" width="8.140625" style="3" customWidth="1"/>
    <col min="758" max="758" width="8.7109375" style="3" customWidth="1"/>
    <col min="759" max="759" width="16.28515625" style="3" customWidth="1"/>
    <col min="760" max="760" width="11.28515625" style="3" customWidth="1"/>
    <col min="761" max="761" width="14.140625" style="3" customWidth="1"/>
    <col min="762" max="762" width="8.5703125" style="3" customWidth="1"/>
    <col min="763" max="763" width="17.28515625" style="3" customWidth="1"/>
    <col min="764" max="764" width="11.140625" style="3" customWidth="1"/>
    <col min="765" max="765" width="16.140625" style="3" customWidth="1"/>
    <col min="766" max="768" width="0" style="3" hidden="1" customWidth="1"/>
    <col min="769" max="769" width="15.140625" style="3" customWidth="1"/>
    <col min="770" max="770" width="10" style="3" customWidth="1"/>
    <col min="771" max="771" width="12.42578125" style="3" customWidth="1"/>
    <col min="772" max="772" width="10" style="3" customWidth="1"/>
    <col min="773" max="773" width="11.7109375" style="3" customWidth="1"/>
    <col min="774" max="777" width="0" style="3" hidden="1" customWidth="1"/>
    <col min="778" max="778" width="10.7109375" style="3" customWidth="1"/>
    <col min="779" max="780" width="0" style="3" hidden="1" customWidth="1"/>
    <col min="781" max="781" width="13.42578125" style="3" customWidth="1"/>
    <col min="782" max="782" width="13" style="3" customWidth="1"/>
    <col min="783" max="783" width="14.5703125" style="3" customWidth="1"/>
    <col min="784" max="1008" width="9.140625" style="3"/>
    <col min="1009" max="1009" width="3.42578125" style="3" customWidth="1"/>
    <col min="1010" max="1010" width="17.7109375" style="3" customWidth="1"/>
    <col min="1011" max="1011" width="8.28515625" style="3" customWidth="1"/>
    <col min="1012" max="1012" width="14.28515625" style="3" customWidth="1"/>
    <col min="1013" max="1013" width="8.140625" style="3" customWidth="1"/>
    <col min="1014" max="1014" width="8.7109375" style="3" customWidth="1"/>
    <col min="1015" max="1015" width="16.28515625" style="3" customWidth="1"/>
    <col min="1016" max="1016" width="11.28515625" style="3" customWidth="1"/>
    <col min="1017" max="1017" width="14.140625" style="3" customWidth="1"/>
    <col min="1018" max="1018" width="8.5703125" style="3" customWidth="1"/>
    <col min="1019" max="1019" width="17.28515625" style="3" customWidth="1"/>
    <col min="1020" max="1020" width="11.140625" style="3" customWidth="1"/>
    <col min="1021" max="1021" width="16.140625" style="3" customWidth="1"/>
    <col min="1022" max="1024" width="0" style="3" hidden="1" customWidth="1"/>
    <col min="1025" max="1025" width="15.140625" style="3" customWidth="1"/>
    <col min="1026" max="1026" width="10" style="3" customWidth="1"/>
    <col min="1027" max="1027" width="12.42578125" style="3" customWidth="1"/>
    <col min="1028" max="1028" width="10" style="3" customWidth="1"/>
    <col min="1029" max="1029" width="11.7109375" style="3" customWidth="1"/>
    <col min="1030" max="1033" width="0" style="3" hidden="1" customWidth="1"/>
    <col min="1034" max="1034" width="10.7109375" style="3" customWidth="1"/>
    <col min="1035" max="1036" width="0" style="3" hidden="1" customWidth="1"/>
    <col min="1037" max="1037" width="13.42578125" style="3" customWidth="1"/>
    <col min="1038" max="1038" width="13" style="3" customWidth="1"/>
    <col min="1039" max="1039" width="14.5703125" style="3" customWidth="1"/>
    <col min="1040" max="1264" width="9.140625" style="3"/>
    <col min="1265" max="1265" width="3.42578125" style="3" customWidth="1"/>
    <col min="1266" max="1266" width="17.7109375" style="3" customWidth="1"/>
    <col min="1267" max="1267" width="8.28515625" style="3" customWidth="1"/>
    <col min="1268" max="1268" width="14.28515625" style="3" customWidth="1"/>
    <col min="1269" max="1269" width="8.140625" style="3" customWidth="1"/>
    <col min="1270" max="1270" width="8.7109375" style="3" customWidth="1"/>
    <col min="1271" max="1271" width="16.28515625" style="3" customWidth="1"/>
    <col min="1272" max="1272" width="11.28515625" style="3" customWidth="1"/>
    <col min="1273" max="1273" width="14.140625" style="3" customWidth="1"/>
    <col min="1274" max="1274" width="8.5703125" style="3" customWidth="1"/>
    <col min="1275" max="1275" width="17.28515625" style="3" customWidth="1"/>
    <col min="1276" max="1276" width="11.140625" style="3" customWidth="1"/>
    <col min="1277" max="1277" width="16.140625" style="3" customWidth="1"/>
    <col min="1278" max="1280" width="0" style="3" hidden="1" customWidth="1"/>
    <col min="1281" max="1281" width="15.140625" style="3" customWidth="1"/>
    <col min="1282" max="1282" width="10" style="3" customWidth="1"/>
    <col min="1283" max="1283" width="12.42578125" style="3" customWidth="1"/>
    <col min="1284" max="1284" width="10" style="3" customWidth="1"/>
    <col min="1285" max="1285" width="11.7109375" style="3" customWidth="1"/>
    <col min="1286" max="1289" width="0" style="3" hidden="1" customWidth="1"/>
    <col min="1290" max="1290" width="10.7109375" style="3" customWidth="1"/>
    <col min="1291" max="1292" width="0" style="3" hidden="1" customWidth="1"/>
    <col min="1293" max="1293" width="13.42578125" style="3" customWidth="1"/>
    <col min="1294" max="1294" width="13" style="3" customWidth="1"/>
    <col min="1295" max="1295" width="14.5703125" style="3" customWidth="1"/>
    <col min="1296" max="1520" width="9.140625" style="3"/>
    <col min="1521" max="1521" width="3.42578125" style="3" customWidth="1"/>
    <col min="1522" max="1522" width="17.7109375" style="3" customWidth="1"/>
    <col min="1523" max="1523" width="8.28515625" style="3" customWidth="1"/>
    <col min="1524" max="1524" width="14.28515625" style="3" customWidth="1"/>
    <col min="1525" max="1525" width="8.140625" style="3" customWidth="1"/>
    <col min="1526" max="1526" width="8.7109375" style="3" customWidth="1"/>
    <col min="1527" max="1527" width="16.28515625" style="3" customWidth="1"/>
    <col min="1528" max="1528" width="11.28515625" style="3" customWidth="1"/>
    <col min="1529" max="1529" width="14.140625" style="3" customWidth="1"/>
    <col min="1530" max="1530" width="8.5703125" style="3" customWidth="1"/>
    <col min="1531" max="1531" width="17.28515625" style="3" customWidth="1"/>
    <col min="1532" max="1532" width="11.140625" style="3" customWidth="1"/>
    <col min="1533" max="1533" width="16.140625" style="3" customWidth="1"/>
    <col min="1534" max="1536" width="0" style="3" hidden="1" customWidth="1"/>
    <col min="1537" max="1537" width="15.140625" style="3" customWidth="1"/>
    <col min="1538" max="1538" width="10" style="3" customWidth="1"/>
    <col min="1539" max="1539" width="12.42578125" style="3" customWidth="1"/>
    <col min="1540" max="1540" width="10" style="3" customWidth="1"/>
    <col min="1541" max="1541" width="11.7109375" style="3" customWidth="1"/>
    <col min="1542" max="1545" width="0" style="3" hidden="1" customWidth="1"/>
    <col min="1546" max="1546" width="10.7109375" style="3" customWidth="1"/>
    <col min="1547" max="1548" width="0" style="3" hidden="1" customWidth="1"/>
    <col min="1549" max="1549" width="13.42578125" style="3" customWidth="1"/>
    <col min="1550" max="1550" width="13" style="3" customWidth="1"/>
    <col min="1551" max="1551" width="14.5703125" style="3" customWidth="1"/>
    <col min="1552" max="1776" width="9.140625" style="3"/>
    <col min="1777" max="1777" width="3.42578125" style="3" customWidth="1"/>
    <col min="1778" max="1778" width="17.7109375" style="3" customWidth="1"/>
    <col min="1779" max="1779" width="8.28515625" style="3" customWidth="1"/>
    <col min="1780" max="1780" width="14.28515625" style="3" customWidth="1"/>
    <col min="1781" max="1781" width="8.140625" style="3" customWidth="1"/>
    <col min="1782" max="1782" width="8.7109375" style="3" customWidth="1"/>
    <col min="1783" max="1783" width="16.28515625" style="3" customWidth="1"/>
    <col min="1784" max="1784" width="11.28515625" style="3" customWidth="1"/>
    <col min="1785" max="1785" width="14.140625" style="3" customWidth="1"/>
    <col min="1786" max="1786" width="8.5703125" style="3" customWidth="1"/>
    <col min="1787" max="1787" width="17.28515625" style="3" customWidth="1"/>
    <col min="1788" max="1788" width="11.140625" style="3" customWidth="1"/>
    <col min="1789" max="1789" width="16.140625" style="3" customWidth="1"/>
    <col min="1790" max="1792" width="0" style="3" hidden="1" customWidth="1"/>
    <col min="1793" max="1793" width="15.140625" style="3" customWidth="1"/>
    <col min="1794" max="1794" width="10" style="3" customWidth="1"/>
    <col min="1795" max="1795" width="12.42578125" style="3" customWidth="1"/>
    <col min="1796" max="1796" width="10" style="3" customWidth="1"/>
    <col min="1797" max="1797" width="11.7109375" style="3" customWidth="1"/>
    <col min="1798" max="1801" width="0" style="3" hidden="1" customWidth="1"/>
    <col min="1802" max="1802" width="10.7109375" style="3" customWidth="1"/>
    <col min="1803" max="1804" width="0" style="3" hidden="1" customWidth="1"/>
    <col min="1805" max="1805" width="13.42578125" style="3" customWidth="1"/>
    <col min="1806" max="1806" width="13" style="3" customWidth="1"/>
    <col min="1807" max="1807" width="14.5703125" style="3" customWidth="1"/>
    <col min="1808" max="2032" width="9.140625" style="3"/>
    <col min="2033" max="2033" width="3.42578125" style="3" customWidth="1"/>
    <col min="2034" max="2034" width="17.7109375" style="3" customWidth="1"/>
    <col min="2035" max="2035" width="8.28515625" style="3" customWidth="1"/>
    <col min="2036" max="2036" width="14.28515625" style="3" customWidth="1"/>
    <col min="2037" max="2037" width="8.140625" style="3" customWidth="1"/>
    <col min="2038" max="2038" width="8.7109375" style="3" customWidth="1"/>
    <col min="2039" max="2039" width="16.28515625" style="3" customWidth="1"/>
    <col min="2040" max="2040" width="11.28515625" style="3" customWidth="1"/>
    <col min="2041" max="2041" width="14.140625" style="3" customWidth="1"/>
    <col min="2042" max="2042" width="8.5703125" style="3" customWidth="1"/>
    <col min="2043" max="2043" width="17.28515625" style="3" customWidth="1"/>
    <col min="2044" max="2044" width="11.140625" style="3" customWidth="1"/>
    <col min="2045" max="2045" width="16.140625" style="3" customWidth="1"/>
    <col min="2046" max="2048" width="0" style="3" hidden="1" customWidth="1"/>
    <col min="2049" max="2049" width="15.140625" style="3" customWidth="1"/>
    <col min="2050" max="2050" width="10" style="3" customWidth="1"/>
    <col min="2051" max="2051" width="12.42578125" style="3" customWidth="1"/>
    <col min="2052" max="2052" width="10" style="3" customWidth="1"/>
    <col min="2053" max="2053" width="11.7109375" style="3" customWidth="1"/>
    <col min="2054" max="2057" width="0" style="3" hidden="1" customWidth="1"/>
    <col min="2058" max="2058" width="10.7109375" style="3" customWidth="1"/>
    <col min="2059" max="2060" width="0" style="3" hidden="1" customWidth="1"/>
    <col min="2061" max="2061" width="13.42578125" style="3" customWidth="1"/>
    <col min="2062" max="2062" width="13" style="3" customWidth="1"/>
    <col min="2063" max="2063" width="14.5703125" style="3" customWidth="1"/>
    <col min="2064" max="2288" width="9.140625" style="3"/>
    <col min="2289" max="2289" width="3.42578125" style="3" customWidth="1"/>
    <col min="2290" max="2290" width="17.7109375" style="3" customWidth="1"/>
    <col min="2291" max="2291" width="8.28515625" style="3" customWidth="1"/>
    <col min="2292" max="2292" width="14.28515625" style="3" customWidth="1"/>
    <col min="2293" max="2293" width="8.140625" style="3" customWidth="1"/>
    <col min="2294" max="2294" width="8.7109375" style="3" customWidth="1"/>
    <col min="2295" max="2295" width="16.28515625" style="3" customWidth="1"/>
    <col min="2296" max="2296" width="11.28515625" style="3" customWidth="1"/>
    <col min="2297" max="2297" width="14.140625" style="3" customWidth="1"/>
    <col min="2298" max="2298" width="8.5703125" style="3" customWidth="1"/>
    <col min="2299" max="2299" width="17.28515625" style="3" customWidth="1"/>
    <col min="2300" max="2300" width="11.140625" style="3" customWidth="1"/>
    <col min="2301" max="2301" width="16.140625" style="3" customWidth="1"/>
    <col min="2302" max="2304" width="0" style="3" hidden="1" customWidth="1"/>
    <col min="2305" max="2305" width="15.140625" style="3" customWidth="1"/>
    <col min="2306" max="2306" width="10" style="3" customWidth="1"/>
    <col min="2307" max="2307" width="12.42578125" style="3" customWidth="1"/>
    <col min="2308" max="2308" width="10" style="3" customWidth="1"/>
    <col min="2309" max="2309" width="11.7109375" style="3" customWidth="1"/>
    <col min="2310" max="2313" width="0" style="3" hidden="1" customWidth="1"/>
    <col min="2314" max="2314" width="10.7109375" style="3" customWidth="1"/>
    <col min="2315" max="2316" width="0" style="3" hidden="1" customWidth="1"/>
    <col min="2317" max="2317" width="13.42578125" style="3" customWidth="1"/>
    <col min="2318" max="2318" width="13" style="3" customWidth="1"/>
    <col min="2319" max="2319" width="14.5703125" style="3" customWidth="1"/>
    <col min="2320" max="2544" width="9.140625" style="3"/>
    <col min="2545" max="2545" width="3.42578125" style="3" customWidth="1"/>
    <col min="2546" max="2546" width="17.7109375" style="3" customWidth="1"/>
    <col min="2547" max="2547" width="8.28515625" style="3" customWidth="1"/>
    <col min="2548" max="2548" width="14.28515625" style="3" customWidth="1"/>
    <col min="2549" max="2549" width="8.140625" style="3" customWidth="1"/>
    <col min="2550" max="2550" width="8.7109375" style="3" customWidth="1"/>
    <col min="2551" max="2551" width="16.28515625" style="3" customWidth="1"/>
    <col min="2552" max="2552" width="11.28515625" style="3" customWidth="1"/>
    <col min="2553" max="2553" width="14.140625" style="3" customWidth="1"/>
    <col min="2554" max="2554" width="8.5703125" style="3" customWidth="1"/>
    <col min="2555" max="2555" width="17.28515625" style="3" customWidth="1"/>
    <col min="2556" max="2556" width="11.140625" style="3" customWidth="1"/>
    <col min="2557" max="2557" width="16.140625" style="3" customWidth="1"/>
    <col min="2558" max="2560" width="0" style="3" hidden="1" customWidth="1"/>
    <col min="2561" max="2561" width="15.140625" style="3" customWidth="1"/>
    <col min="2562" max="2562" width="10" style="3" customWidth="1"/>
    <col min="2563" max="2563" width="12.42578125" style="3" customWidth="1"/>
    <col min="2564" max="2564" width="10" style="3" customWidth="1"/>
    <col min="2565" max="2565" width="11.7109375" style="3" customWidth="1"/>
    <col min="2566" max="2569" width="0" style="3" hidden="1" customWidth="1"/>
    <col min="2570" max="2570" width="10.7109375" style="3" customWidth="1"/>
    <col min="2571" max="2572" width="0" style="3" hidden="1" customWidth="1"/>
    <col min="2573" max="2573" width="13.42578125" style="3" customWidth="1"/>
    <col min="2574" max="2574" width="13" style="3" customWidth="1"/>
    <col min="2575" max="2575" width="14.5703125" style="3" customWidth="1"/>
    <col min="2576" max="2800" width="9.140625" style="3"/>
    <col min="2801" max="2801" width="3.42578125" style="3" customWidth="1"/>
    <col min="2802" max="2802" width="17.7109375" style="3" customWidth="1"/>
    <col min="2803" max="2803" width="8.28515625" style="3" customWidth="1"/>
    <col min="2804" max="2804" width="14.28515625" style="3" customWidth="1"/>
    <col min="2805" max="2805" width="8.140625" style="3" customWidth="1"/>
    <col min="2806" max="2806" width="8.7109375" style="3" customWidth="1"/>
    <col min="2807" max="2807" width="16.28515625" style="3" customWidth="1"/>
    <col min="2808" max="2808" width="11.28515625" style="3" customWidth="1"/>
    <col min="2809" max="2809" width="14.140625" style="3" customWidth="1"/>
    <col min="2810" max="2810" width="8.5703125" style="3" customWidth="1"/>
    <col min="2811" max="2811" width="17.28515625" style="3" customWidth="1"/>
    <col min="2812" max="2812" width="11.140625" style="3" customWidth="1"/>
    <col min="2813" max="2813" width="16.140625" style="3" customWidth="1"/>
    <col min="2814" max="2816" width="0" style="3" hidden="1" customWidth="1"/>
    <col min="2817" max="2817" width="15.140625" style="3" customWidth="1"/>
    <col min="2818" max="2818" width="10" style="3" customWidth="1"/>
    <col min="2819" max="2819" width="12.42578125" style="3" customWidth="1"/>
    <col min="2820" max="2820" width="10" style="3" customWidth="1"/>
    <col min="2821" max="2821" width="11.7109375" style="3" customWidth="1"/>
    <col min="2822" max="2825" width="0" style="3" hidden="1" customWidth="1"/>
    <col min="2826" max="2826" width="10.7109375" style="3" customWidth="1"/>
    <col min="2827" max="2828" width="0" style="3" hidden="1" customWidth="1"/>
    <col min="2829" max="2829" width="13.42578125" style="3" customWidth="1"/>
    <col min="2830" max="2830" width="13" style="3" customWidth="1"/>
    <col min="2831" max="2831" width="14.5703125" style="3" customWidth="1"/>
    <col min="2832" max="3056" width="9.140625" style="3"/>
    <col min="3057" max="3057" width="3.42578125" style="3" customWidth="1"/>
    <col min="3058" max="3058" width="17.7109375" style="3" customWidth="1"/>
    <col min="3059" max="3059" width="8.28515625" style="3" customWidth="1"/>
    <col min="3060" max="3060" width="14.28515625" style="3" customWidth="1"/>
    <col min="3061" max="3061" width="8.140625" style="3" customWidth="1"/>
    <col min="3062" max="3062" width="8.7109375" style="3" customWidth="1"/>
    <col min="3063" max="3063" width="16.28515625" style="3" customWidth="1"/>
    <col min="3064" max="3064" width="11.28515625" style="3" customWidth="1"/>
    <col min="3065" max="3065" width="14.140625" style="3" customWidth="1"/>
    <col min="3066" max="3066" width="8.5703125" style="3" customWidth="1"/>
    <col min="3067" max="3067" width="17.28515625" style="3" customWidth="1"/>
    <col min="3068" max="3068" width="11.140625" style="3" customWidth="1"/>
    <col min="3069" max="3069" width="16.140625" style="3" customWidth="1"/>
    <col min="3070" max="3072" width="0" style="3" hidden="1" customWidth="1"/>
    <col min="3073" max="3073" width="15.140625" style="3" customWidth="1"/>
    <col min="3074" max="3074" width="10" style="3" customWidth="1"/>
    <col min="3075" max="3075" width="12.42578125" style="3" customWidth="1"/>
    <col min="3076" max="3076" width="10" style="3" customWidth="1"/>
    <col min="3077" max="3077" width="11.7109375" style="3" customWidth="1"/>
    <col min="3078" max="3081" width="0" style="3" hidden="1" customWidth="1"/>
    <col min="3082" max="3082" width="10.7109375" style="3" customWidth="1"/>
    <col min="3083" max="3084" width="0" style="3" hidden="1" customWidth="1"/>
    <col min="3085" max="3085" width="13.42578125" style="3" customWidth="1"/>
    <col min="3086" max="3086" width="13" style="3" customWidth="1"/>
    <col min="3087" max="3087" width="14.5703125" style="3" customWidth="1"/>
    <col min="3088" max="3312" width="9.140625" style="3"/>
    <col min="3313" max="3313" width="3.42578125" style="3" customWidth="1"/>
    <col min="3314" max="3314" width="17.7109375" style="3" customWidth="1"/>
    <col min="3315" max="3315" width="8.28515625" style="3" customWidth="1"/>
    <col min="3316" max="3316" width="14.28515625" style="3" customWidth="1"/>
    <col min="3317" max="3317" width="8.140625" style="3" customWidth="1"/>
    <col min="3318" max="3318" width="8.7109375" style="3" customWidth="1"/>
    <col min="3319" max="3319" width="16.28515625" style="3" customWidth="1"/>
    <col min="3320" max="3320" width="11.28515625" style="3" customWidth="1"/>
    <col min="3321" max="3321" width="14.140625" style="3" customWidth="1"/>
    <col min="3322" max="3322" width="8.5703125" style="3" customWidth="1"/>
    <col min="3323" max="3323" width="17.28515625" style="3" customWidth="1"/>
    <col min="3324" max="3324" width="11.140625" style="3" customWidth="1"/>
    <col min="3325" max="3325" width="16.140625" style="3" customWidth="1"/>
    <col min="3326" max="3328" width="0" style="3" hidden="1" customWidth="1"/>
    <col min="3329" max="3329" width="15.140625" style="3" customWidth="1"/>
    <col min="3330" max="3330" width="10" style="3" customWidth="1"/>
    <col min="3331" max="3331" width="12.42578125" style="3" customWidth="1"/>
    <col min="3332" max="3332" width="10" style="3" customWidth="1"/>
    <col min="3333" max="3333" width="11.7109375" style="3" customWidth="1"/>
    <col min="3334" max="3337" width="0" style="3" hidden="1" customWidth="1"/>
    <col min="3338" max="3338" width="10.7109375" style="3" customWidth="1"/>
    <col min="3339" max="3340" width="0" style="3" hidden="1" customWidth="1"/>
    <col min="3341" max="3341" width="13.42578125" style="3" customWidth="1"/>
    <col min="3342" max="3342" width="13" style="3" customWidth="1"/>
    <col min="3343" max="3343" width="14.5703125" style="3" customWidth="1"/>
    <col min="3344" max="3568" width="9.140625" style="3"/>
    <col min="3569" max="3569" width="3.42578125" style="3" customWidth="1"/>
    <col min="3570" max="3570" width="17.7109375" style="3" customWidth="1"/>
    <col min="3571" max="3571" width="8.28515625" style="3" customWidth="1"/>
    <col min="3572" max="3572" width="14.28515625" style="3" customWidth="1"/>
    <col min="3573" max="3573" width="8.140625" style="3" customWidth="1"/>
    <col min="3574" max="3574" width="8.7109375" style="3" customWidth="1"/>
    <col min="3575" max="3575" width="16.28515625" style="3" customWidth="1"/>
    <col min="3576" max="3576" width="11.28515625" style="3" customWidth="1"/>
    <col min="3577" max="3577" width="14.140625" style="3" customWidth="1"/>
    <col min="3578" max="3578" width="8.5703125" style="3" customWidth="1"/>
    <col min="3579" max="3579" width="17.28515625" style="3" customWidth="1"/>
    <col min="3580" max="3580" width="11.140625" style="3" customWidth="1"/>
    <col min="3581" max="3581" width="16.140625" style="3" customWidth="1"/>
    <col min="3582" max="3584" width="0" style="3" hidden="1" customWidth="1"/>
    <col min="3585" max="3585" width="15.140625" style="3" customWidth="1"/>
    <col min="3586" max="3586" width="10" style="3" customWidth="1"/>
    <col min="3587" max="3587" width="12.42578125" style="3" customWidth="1"/>
    <col min="3588" max="3588" width="10" style="3" customWidth="1"/>
    <col min="3589" max="3589" width="11.7109375" style="3" customWidth="1"/>
    <col min="3590" max="3593" width="0" style="3" hidden="1" customWidth="1"/>
    <col min="3594" max="3594" width="10.7109375" style="3" customWidth="1"/>
    <col min="3595" max="3596" width="0" style="3" hidden="1" customWidth="1"/>
    <col min="3597" max="3597" width="13.42578125" style="3" customWidth="1"/>
    <col min="3598" max="3598" width="13" style="3" customWidth="1"/>
    <col min="3599" max="3599" width="14.5703125" style="3" customWidth="1"/>
    <col min="3600" max="3824" width="9.140625" style="3"/>
    <col min="3825" max="3825" width="3.42578125" style="3" customWidth="1"/>
    <col min="3826" max="3826" width="17.7109375" style="3" customWidth="1"/>
    <col min="3827" max="3827" width="8.28515625" style="3" customWidth="1"/>
    <col min="3828" max="3828" width="14.28515625" style="3" customWidth="1"/>
    <col min="3829" max="3829" width="8.140625" style="3" customWidth="1"/>
    <col min="3830" max="3830" width="8.7109375" style="3" customWidth="1"/>
    <col min="3831" max="3831" width="16.28515625" style="3" customWidth="1"/>
    <col min="3832" max="3832" width="11.28515625" style="3" customWidth="1"/>
    <col min="3833" max="3833" width="14.140625" style="3" customWidth="1"/>
    <col min="3834" max="3834" width="8.5703125" style="3" customWidth="1"/>
    <col min="3835" max="3835" width="17.28515625" style="3" customWidth="1"/>
    <col min="3836" max="3836" width="11.140625" style="3" customWidth="1"/>
    <col min="3837" max="3837" width="16.140625" style="3" customWidth="1"/>
    <col min="3838" max="3840" width="0" style="3" hidden="1" customWidth="1"/>
    <col min="3841" max="3841" width="15.140625" style="3" customWidth="1"/>
    <col min="3842" max="3842" width="10" style="3" customWidth="1"/>
    <col min="3843" max="3843" width="12.42578125" style="3" customWidth="1"/>
    <col min="3844" max="3844" width="10" style="3" customWidth="1"/>
    <col min="3845" max="3845" width="11.7109375" style="3" customWidth="1"/>
    <col min="3846" max="3849" width="0" style="3" hidden="1" customWidth="1"/>
    <col min="3850" max="3850" width="10.7109375" style="3" customWidth="1"/>
    <col min="3851" max="3852" width="0" style="3" hidden="1" customWidth="1"/>
    <col min="3853" max="3853" width="13.42578125" style="3" customWidth="1"/>
    <col min="3854" max="3854" width="13" style="3" customWidth="1"/>
    <col min="3855" max="3855" width="14.5703125" style="3" customWidth="1"/>
    <col min="3856" max="4080" width="9.140625" style="3"/>
    <col min="4081" max="4081" width="3.42578125" style="3" customWidth="1"/>
    <col min="4082" max="4082" width="17.7109375" style="3" customWidth="1"/>
    <col min="4083" max="4083" width="8.28515625" style="3" customWidth="1"/>
    <col min="4084" max="4084" width="14.28515625" style="3" customWidth="1"/>
    <col min="4085" max="4085" width="8.140625" style="3" customWidth="1"/>
    <col min="4086" max="4086" width="8.7109375" style="3" customWidth="1"/>
    <col min="4087" max="4087" width="16.28515625" style="3" customWidth="1"/>
    <col min="4088" max="4088" width="11.28515625" style="3" customWidth="1"/>
    <col min="4089" max="4089" width="14.140625" style="3" customWidth="1"/>
    <col min="4090" max="4090" width="8.5703125" style="3" customWidth="1"/>
    <col min="4091" max="4091" width="17.28515625" style="3" customWidth="1"/>
    <col min="4092" max="4092" width="11.140625" style="3" customWidth="1"/>
    <col min="4093" max="4093" width="16.140625" style="3" customWidth="1"/>
    <col min="4094" max="4096" width="0" style="3" hidden="1" customWidth="1"/>
    <col min="4097" max="4097" width="15.140625" style="3" customWidth="1"/>
    <col min="4098" max="4098" width="10" style="3" customWidth="1"/>
    <col min="4099" max="4099" width="12.42578125" style="3" customWidth="1"/>
    <col min="4100" max="4100" width="10" style="3" customWidth="1"/>
    <col min="4101" max="4101" width="11.7109375" style="3" customWidth="1"/>
    <col min="4102" max="4105" width="0" style="3" hidden="1" customWidth="1"/>
    <col min="4106" max="4106" width="10.7109375" style="3" customWidth="1"/>
    <col min="4107" max="4108" width="0" style="3" hidden="1" customWidth="1"/>
    <col min="4109" max="4109" width="13.42578125" style="3" customWidth="1"/>
    <col min="4110" max="4110" width="13" style="3" customWidth="1"/>
    <col min="4111" max="4111" width="14.5703125" style="3" customWidth="1"/>
    <col min="4112" max="4336" width="9.140625" style="3"/>
    <col min="4337" max="4337" width="3.42578125" style="3" customWidth="1"/>
    <col min="4338" max="4338" width="17.7109375" style="3" customWidth="1"/>
    <col min="4339" max="4339" width="8.28515625" style="3" customWidth="1"/>
    <col min="4340" max="4340" width="14.28515625" style="3" customWidth="1"/>
    <col min="4341" max="4341" width="8.140625" style="3" customWidth="1"/>
    <col min="4342" max="4342" width="8.7109375" style="3" customWidth="1"/>
    <col min="4343" max="4343" width="16.28515625" style="3" customWidth="1"/>
    <col min="4344" max="4344" width="11.28515625" style="3" customWidth="1"/>
    <col min="4345" max="4345" width="14.140625" style="3" customWidth="1"/>
    <col min="4346" max="4346" width="8.5703125" style="3" customWidth="1"/>
    <col min="4347" max="4347" width="17.28515625" style="3" customWidth="1"/>
    <col min="4348" max="4348" width="11.140625" style="3" customWidth="1"/>
    <col min="4349" max="4349" width="16.140625" style="3" customWidth="1"/>
    <col min="4350" max="4352" width="0" style="3" hidden="1" customWidth="1"/>
    <col min="4353" max="4353" width="15.140625" style="3" customWidth="1"/>
    <col min="4354" max="4354" width="10" style="3" customWidth="1"/>
    <col min="4355" max="4355" width="12.42578125" style="3" customWidth="1"/>
    <col min="4356" max="4356" width="10" style="3" customWidth="1"/>
    <col min="4357" max="4357" width="11.7109375" style="3" customWidth="1"/>
    <col min="4358" max="4361" width="0" style="3" hidden="1" customWidth="1"/>
    <col min="4362" max="4362" width="10.7109375" style="3" customWidth="1"/>
    <col min="4363" max="4364" width="0" style="3" hidden="1" customWidth="1"/>
    <col min="4365" max="4365" width="13.42578125" style="3" customWidth="1"/>
    <col min="4366" max="4366" width="13" style="3" customWidth="1"/>
    <col min="4367" max="4367" width="14.5703125" style="3" customWidth="1"/>
    <col min="4368" max="4592" width="9.140625" style="3"/>
    <col min="4593" max="4593" width="3.42578125" style="3" customWidth="1"/>
    <col min="4594" max="4594" width="17.7109375" style="3" customWidth="1"/>
    <col min="4595" max="4595" width="8.28515625" style="3" customWidth="1"/>
    <col min="4596" max="4596" width="14.28515625" style="3" customWidth="1"/>
    <col min="4597" max="4597" width="8.140625" style="3" customWidth="1"/>
    <col min="4598" max="4598" width="8.7109375" style="3" customWidth="1"/>
    <col min="4599" max="4599" width="16.28515625" style="3" customWidth="1"/>
    <col min="4600" max="4600" width="11.28515625" style="3" customWidth="1"/>
    <col min="4601" max="4601" width="14.140625" style="3" customWidth="1"/>
    <col min="4602" max="4602" width="8.5703125" style="3" customWidth="1"/>
    <col min="4603" max="4603" width="17.28515625" style="3" customWidth="1"/>
    <col min="4604" max="4604" width="11.140625" style="3" customWidth="1"/>
    <col min="4605" max="4605" width="16.140625" style="3" customWidth="1"/>
    <col min="4606" max="4608" width="0" style="3" hidden="1" customWidth="1"/>
    <col min="4609" max="4609" width="15.140625" style="3" customWidth="1"/>
    <col min="4610" max="4610" width="10" style="3" customWidth="1"/>
    <col min="4611" max="4611" width="12.42578125" style="3" customWidth="1"/>
    <col min="4612" max="4612" width="10" style="3" customWidth="1"/>
    <col min="4613" max="4613" width="11.7109375" style="3" customWidth="1"/>
    <col min="4614" max="4617" width="0" style="3" hidden="1" customWidth="1"/>
    <col min="4618" max="4618" width="10.7109375" style="3" customWidth="1"/>
    <col min="4619" max="4620" width="0" style="3" hidden="1" customWidth="1"/>
    <col min="4621" max="4621" width="13.42578125" style="3" customWidth="1"/>
    <col min="4622" max="4622" width="13" style="3" customWidth="1"/>
    <col min="4623" max="4623" width="14.5703125" style="3" customWidth="1"/>
    <col min="4624" max="4848" width="9.140625" style="3"/>
    <col min="4849" max="4849" width="3.42578125" style="3" customWidth="1"/>
    <col min="4850" max="4850" width="17.7109375" style="3" customWidth="1"/>
    <col min="4851" max="4851" width="8.28515625" style="3" customWidth="1"/>
    <col min="4852" max="4852" width="14.28515625" style="3" customWidth="1"/>
    <col min="4853" max="4853" width="8.140625" style="3" customWidth="1"/>
    <col min="4854" max="4854" width="8.7109375" style="3" customWidth="1"/>
    <col min="4855" max="4855" width="16.28515625" style="3" customWidth="1"/>
    <col min="4856" max="4856" width="11.28515625" style="3" customWidth="1"/>
    <col min="4857" max="4857" width="14.140625" style="3" customWidth="1"/>
    <col min="4858" max="4858" width="8.5703125" style="3" customWidth="1"/>
    <col min="4859" max="4859" width="17.28515625" style="3" customWidth="1"/>
    <col min="4860" max="4860" width="11.140625" style="3" customWidth="1"/>
    <col min="4861" max="4861" width="16.140625" style="3" customWidth="1"/>
    <col min="4862" max="4864" width="0" style="3" hidden="1" customWidth="1"/>
    <col min="4865" max="4865" width="15.140625" style="3" customWidth="1"/>
    <col min="4866" max="4866" width="10" style="3" customWidth="1"/>
    <col min="4867" max="4867" width="12.42578125" style="3" customWidth="1"/>
    <col min="4868" max="4868" width="10" style="3" customWidth="1"/>
    <col min="4869" max="4869" width="11.7109375" style="3" customWidth="1"/>
    <col min="4870" max="4873" width="0" style="3" hidden="1" customWidth="1"/>
    <col min="4874" max="4874" width="10.7109375" style="3" customWidth="1"/>
    <col min="4875" max="4876" width="0" style="3" hidden="1" customWidth="1"/>
    <col min="4877" max="4877" width="13.42578125" style="3" customWidth="1"/>
    <col min="4878" max="4878" width="13" style="3" customWidth="1"/>
    <col min="4879" max="4879" width="14.5703125" style="3" customWidth="1"/>
    <col min="4880" max="5104" width="9.140625" style="3"/>
    <col min="5105" max="5105" width="3.42578125" style="3" customWidth="1"/>
    <col min="5106" max="5106" width="17.7109375" style="3" customWidth="1"/>
    <col min="5107" max="5107" width="8.28515625" style="3" customWidth="1"/>
    <col min="5108" max="5108" width="14.28515625" style="3" customWidth="1"/>
    <col min="5109" max="5109" width="8.140625" style="3" customWidth="1"/>
    <col min="5110" max="5110" width="8.7109375" style="3" customWidth="1"/>
    <col min="5111" max="5111" width="16.28515625" style="3" customWidth="1"/>
    <col min="5112" max="5112" width="11.28515625" style="3" customWidth="1"/>
    <col min="5113" max="5113" width="14.140625" style="3" customWidth="1"/>
    <col min="5114" max="5114" width="8.5703125" style="3" customWidth="1"/>
    <col min="5115" max="5115" width="17.28515625" style="3" customWidth="1"/>
    <col min="5116" max="5116" width="11.140625" style="3" customWidth="1"/>
    <col min="5117" max="5117" width="16.140625" style="3" customWidth="1"/>
    <col min="5118" max="5120" width="0" style="3" hidden="1" customWidth="1"/>
    <col min="5121" max="5121" width="15.140625" style="3" customWidth="1"/>
    <col min="5122" max="5122" width="10" style="3" customWidth="1"/>
    <col min="5123" max="5123" width="12.42578125" style="3" customWidth="1"/>
    <col min="5124" max="5124" width="10" style="3" customWidth="1"/>
    <col min="5125" max="5125" width="11.7109375" style="3" customWidth="1"/>
    <col min="5126" max="5129" width="0" style="3" hidden="1" customWidth="1"/>
    <col min="5130" max="5130" width="10.7109375" style="3" customWidth="1"/>
    <col min="5131" max="5132" width="0" style="3" hidden="1" customWidth="1"/>
    <col min="5133" max="5133" width="13.42578125" style="3" customWidth="1"/>
    <col min="5134" max="5134" width="13" style="3" customWidth="1"/>
    <col min="5135" max="5135" width="14.5703125" style="3" customWidth="1"/>
    <col min="5136" max="5360" width="9.140625" style="3"/>
    <col min="5361" max="5361" width="3.42578125" style="3" customWidth="1"/>
    <col min="5362" max="5362" width="17.7109375" style="3" customWidth="1"/>
    <col min="5363" max="5363" width="8.28515625" style="3" customWidth="1"/>
    <col min="5364" max="5364" width="14.28515625" style="3" customWidth="1"/>
    <col min="5365" max="5365" width="8.140625" style="3" customWidth="1"/>
    <col min="5366" max="5366" width="8.7109375" style="3" customWidth="1"/>
    <col min="5367" max="5367" width="16.28515625" style="3" customWidth="1"/>
    <col min="5368" max="5368" width="11.28515625" style="3" customWidth="1"/>
    <col min="5369" max="5369" width="14.140625" style="3" customWidth="1"/>
    <col min="5370" max="5370" width="8.5703125" style="3" customWidth="1"/>
    <col min="5371" max="5371" width="17.28515625" style="3" customWidth="1"/>
    <col min="5372" max="5372" width="11.140625" style="3" customWidth="1"/>
    <col min="5373" max="5373" width="16.140625" style="3" customWidth="1"/>
    <col min="5374" max="5376" width="0" style="3" hidden="1" customWidth="1"/>
    <col min="5377" max="5377" width="15.140625" style="3" customWidth="1"/>
    <col min="5378" max="5378" width="10" style="3" customWidth="1"/>
    <col min="5379" max="5379" width="12.42578125" style="3" customWidth="1"/>
    <col min="5380" max="5380" width="10" style="3" customWidth="1"/>
    <col min="5381" max="5381" width="11.7109375" style="3" customWidth="1"/>
    <col min="5382" max="5385" width="0" style="3" hidden="1" customWidth="1"/>
    <col min="5386" max="5386" width="10.7109375" style="3" customWidth="1"/>
    <col min="5387" max="5388" width="0" style="3" hidden="1" customWidth="1"/>
    <col min="5389" max="5389" width="13.42578125" style="3" customWidth="1"/>
    <col min="5390" max="5390" width="13" style="3" customWidth="1"/>
    <col min="5391" max="5391" width="14.5703125" style="3" customWidth="1"/>
    <col min="5392" max="5616" width="9.140625" style="3"/>
    <col min="5617" max="5617" width="3.42578125" style="3" customWidth="1"/>
    <col min="5618" max="5618" width="17.7109375" style="3" customWidth="1"/>
    <col min="5619" max="5619" width="8.28515625" style="3" customWidth="1"/>
    <col min="5620" max="5620" width="14.28515625" style="3" customWidth="1"/>
    <col min="5621" max="5621" width="8.140625" style="3" customWidth="1"/>
    <col min="5622" max="5622" width="8.7109375" style="3" customWidth="1"/>
    <col min="5623" max="5623" width="16.28515625" style="3" customWidth="1"/>
    <col min="5624" max="5624" width="11.28515625" style="3" customWidth="1"/>
    <col min="5625" max="5625" width="14.140625" style="3" customWidth="1"/>
    <col min="5626" max="5626" width="8.5703125" style="3" customWidth="1"/>
    <col min="5627" max="5627" width="17.28515625" style="3" customWidth="1"/>
    <col min="5628" max="5628" width="11.140625" style="3" customWidth="1"/>
    <col min="5629" max="5629" width="16.140625" style="3" customWidth="1"/>
    <col min="5630" max="5632" width="0" style="3" hidden="1" customWidth="1"/>
    <col min="5633" max="5633" width="15.140625" style="3" customWidth="1"/>
    <col min="5634" max="5634" width="10" style="3" customWidth="1"/>
    <col min="5635" max="5635" width="12.42578125" style="3" customWidth="1"/>
    <col min="5636" max="5636" width="10" style="3" customWidth="1"/>
    <col min="5637" max="5637" width="11.7109375" style="3" customWidth="1"/>
    <col min="5638" max="5641" width="0" style="3" hidden="1" customWidth="1"/>
    <col min="5642" max="5642" width="10.7109375" style="3" customWidth="1"/>
    <col min="5643" max="5644" width="0" style="3" hidden="1" customWidth="1"/>
    <col min="5645" max="5645" width="13.42578125" style="3" customWidth="1"/>
    <col min="5646" max="5646" width="13" style="3" customWidth="1"/>
    <col min="5647" max="5647" width="14.5703125" style="3" customWidth="1"/>
    <col min="5648" max="5872" width="9.140625" style="3"/>
    <col min="5873" max="5873" width="3.42578125" style="3" customWidth="1"/>
    <col min="5874" max="5874" width="17.7109375" style="3" customWidth="1"/>
    <col min="5875" max="5875" width="8.28515625" style="3" customWidth="1"/>
    <col min="5876" max="5876" width="14.28515625" style="3" customWidth="1"/>
    <col min="5877" max="5877" width="8.140625" style="3" customWidth="1"/>
    <col min="5878" max="5878" width="8.7109375" style="3" customWidth="1"/>
    <col min="5879" max="5879" width="16.28515625" style="3" customWidth="1"/>
    <col min="5880" max="5880" width="11.28515625" style="3" customWidth="1"/>
    <col min="5881" max="5881" width="14.140625" style="3" customWidth="1"/>
    <col min="5882" max="5882" width="8.5703125" style="3" customWidth="1"/>
    <col min="5883" max="5883" width="17.28515625" style="3" customWidth="1"/>
    <col min="5884" max="5884" width="11.140625" style="3" customWidth="1"/>
    <col min="5885" max="5885" width="16.140625" style="3" customWidth="1"/>
    <col min="5886" max="5888" width="0" style="3" hidden="1" customWidth="1"/>
    <col min="5889" max="5889" width="15.140625" style="3" customWidth="1"/>
    <col min="5890" max="5890" width="10" style="3" customWidth="1"/>
    <col min="5891" max="5891" width="12.42578125" style="3" customWidth="1"/>
    <col min="5892" max="5892" width="10" style="3" customWidth="1"/>
    <col min="5893" max="5893" width="11.7109375" style="3" customWidth="1"/>
    <col min="5894" max="5897" width="0" style="3" hidden="1" customWidth="1"/>
    <col min="5898" max="5898" width="10.7109375" style="3" customWidth="1"/>
    <col min="5899" max="5900" width="0" style="3" hidden="1" customWidth="1"/>
    <col min="5901" max="5901" width="13.42578125" style="3" customWidth="1"/>
    <col min="5902" max="5902" width="13" style="3" customWidth="1"/>
    <col min="5903" max="5903" width="14.5703125" style="3" customWidth="1"/>
    <col min="5904" max="6128" width="9.140625" style="3"/>
    <col min="6129" max="6129" width="3.42578125" style="3" customWidth="1"/>
    <col min="6130" max="6130" width="17.7109375" style="3" customWidth="1"/>
    <col min="6131" max="6131" width="8.28515625" style="3" customWidth="1"/>
    <col min="6132" max="6132" width="14.28515625" style="3" customWidth="1"/>
    <col min="6133" max="6133" width="8.140625" style="3" customWidth="1"/>
    <col min="6134" max="6134" width="8.7109375" style="3" customWidth="1"/>
    <col min="6135" max="6135" width="16.28515625" style="3" customWidth="1"/>
    <col min="6136" max="6136" width="11.28515625" style="3" customWidth="1"/>
    <col min="6137" max="6137" width="14.140625" style="3" customWidth="1"/>
    <col min="6138" max="6138" width="8.5703125" style="3" customWidth="1"/>
    <col min="6139" max="6139" width="17.28515625" style="3" customWidth="1"/>
    <col min="6140" max="6140" width="11.140625" style="3" customWidth="1"/>
    <col min="6141" max="6141" width="16.140625" style="3" customWidth="1"/>
    <col min="6142" max="6144" width="0" style="3" hidden="1" customWidth="1"/>
    <col min="6145" max="6145" width="15.140625" style="3" customWidth="1"/>
    <col min="6146" max="6146" width="10" style="3" customWidth="1"/>
    <col min="6147" max="6147" width="12.42578125" style="3" customWidth="1"/>
    <col min="6148" max="6148" width="10" style="3" customWidth="1"/>
    <col min="6149" max="6149" width="11.7109375" style="3" customWidth="1"/>
    <col min="6150" max="6153" width="0" style="3" hidden="1" customWidth="1"/>
    <col min="6154" max="6154" width="10.7109375" style="3" customWidth="1"/>
    <col min="6155" max="6156" width="0" style="3" hidden="1" customWidth="1"/>
    <col min="6157" max="6157" width="13.42578125" style="3" customWidth="1"/>
    <col min="6158" max="6158" width="13" style="3" customWidth="1"/>
    <col min="6159" max="6159" width="14.5703125" style="3" customWidth="1"/>
    <col min="6160" max="6384" width="9.140625" style="3"/>
    <col min="6385" max="6385" width="3.42578125" style="3" customWidth="1"/>
    <col min="6386" max="6386" width="17.7109375" style="3" customWidth="1"/>
    <col min="6387" max="6387" width="8.28515625" style="3" customWidth="1"/>
    <col min="6388" max="6388" width="14.28515625" style="3" customWidth="1"/>
    <col min="6389" max="6389" width="8.140625" style="3" customWidth="1"/>
    <col min="6390" max="6390" width="8.7109375" style="3" customWidth="1"/>
    <col min="6391" max="6391" width="16.28515625" style="3" customWidth="1"/>
    <col min="6392" max="6392" width="11.28515625" style="3" customWidth="1"/>
    <col min="6393" max="6393" width="14.140625" style="3" customWidth="1"/>
    <col min="6394" max="6394" width="8.5703125" style="3" customWidth="1"/>
    <col min="6395" max="6395" width="17.28515625" style="3" customWidth="1"/>
    <col min="6396" max="6396" width="11.140625" style="3" customWidth="1"/>
    <col min="6397" max="6397" width="16.140625" style="3" customWidth="1"/>
    <col min="6398" max="6400" width="0" style="3" hidden="1" customWidth="1"/>
    <col min="6401" max="6401" width="15.140625" style="3" customWidth="1"/>
    <col min="6402" max="6402" width="10" style="3" customWidth="1"/>
    <col min="6403" max="6403" width="12.42578125" style="3" customWidth="1"/>
    <col min="6404" max="6404" width="10" style="3" customWidth="1"/>
    <col min="6405" max="6405" width="11.7109375" style="3" customWidth="1"/>
    <col min="6406" max="6409" width="0" style="3" hidden="1" customWidth="1"/>
    <col min="6410" max="6410" width="10.7109375" style="3" customWidth="1"/>
    <col min="6411" max="6412" width="0" style="3" hidden="1" customWidth="1"/>
    <col min="6413" max="6413" width="13.42578125" style="3" customWidth="1"/>
    <col min="6414" max="6414" width="13" style="3" customWidth="1"/>
    <col min="6415" max="6415" width="14.5703125" style="3" customWidth="1"/>
    <col min="6416" max="6640" width="9.140625" style="3"/>
    <col min="6641" max="6641" width="3.42578125" style="3" customWidth="1"/>
    <col min="6642" max="6642" width="17.7109375" style="3" customWidth="1"/>
    <col min="6643" max="6643" width="8.28515625" style="3" customWidth="1"/>
    <col min="6644" max="6644" width="14.28515625" style="3" customWidth="1"/>
    <col min="6645" max="6645" width="8.140625" style="3" customWidth="1"/>
    <col min="6646" max="6646" width="8.7109375" style="3" customWidth="1"/>
    <col min="6647" max="6647" width="16.28515625" style="3" customWidth="1"/>
    <col min="6648" max="6648" width="11.28515625" style="3" customWidth="1"/>
    <col min="6649" max="6649" width="14.140625" style="3" customWidth="1"/>
    <col min="6650" max="6650" width="8.5703125" style="3" customWidth="1"/>
    <col min="6651" max="6651" width="17.28515625" style="3" customWidth="1"/>
    <col min="6652" max="6652" width="11.140625" style="3" customWidth="1"/>
    <col min="6653" max="6653" width="16.140625" style="3" customWidth="1"/>
    <col min="6654" max="6656" width="0" style="3" hidden="1" customWidth="1"/>
    <col min="6657" max="6657" width="15.140625" style="3" customWidth="1"/>
    <col min="6658" max="6658" width="10" style="3" customWidth="1"/>
    <col min="6659" max="6659" width="12.42578125" style="3" customWidth="1"/>
    <col min="6660" max="6660" width="10" style="3" customWidth="1"/>
    <col min="6661" max="6661" width="11.7109375" style="3" customWidth="1"/>
    <col min="6662" max="6665" width="0" style="3" hidden="1" customWidth="1"/>
    <col min="6666" max="6666" width="10.7109375" style="3" customWidth="1"/>
    <col min="6667" max="6668" width="0" style="3" hidden="1" customWidth="1"/>
    <col min="6669" max="6669" width="13.42578125" style="3" customWidth="1"/>
    <col min="6670" max="6670" width="13" style="3" customWidth="1"/>
    <col min="6671" max="6671" width="14.5703125" style="3" customWidth="1"/>
    <col min="6672" max="6896" width="9.140625" style="3"/>
    <col min="6897" max="6897" width="3.42578125" style="3" customWidth="1"/>
    <col min="6898" max="6898" width="17.7109375" style="3" customWidth="1"/>
    <col min="6899" max="6899" width="8.28515625" style="3" customWidth="1"/>
    <col min="6900" max="6900" width="14.28515625" style="3" customWidth="1"/>
    <col min="6901" max="6901" width="8.140625" style="3" customWidth="1"/>
    <col min="6902" max="6902" width="8.7109375" style="3" customWidth="1"/>
    <col min="6903" max="6903" width="16.28515625" style="3" customWidth="1"/>
    <col min="6904" max="6904" width="11.28515625" style="3" customWidth="1"/>
    <col min="6905" max="6905" width="14.140625" style="3" customWidth="1"/>
    <col min="6906" max="6906" width="8.5703125" style="3" customWidth="1"/>
    <col min="6907" max="6907" width="17.28515625" style="3" customWidth="1"/>
    <col min="6908" max="6908" width="11.140625" style="3" customWidth="1"/>
    <col min="6909" max="6909" width="16.140625" style="3" customWidth="1"/>
    <col min="6910" max="6912" width="0" style="3" hidden="1" customWidth="1"/>
    <col min="6913" max="6913" width="15.140625" style="3" customWidth="1"/>
    <col min="6914" max="6914" width="10" style="3" customWidth="1"/>
    <col min="6915" max="6915" width="12.42578125" style="3" customWidth="1"/>
    <col min="6916" max="6916" width="10" style="3" customWidth="1"/>
    <col min="6917" max="6917" width="11.7109375" style="3" customWidth="1"/>
    <col min="6918" max="6921" width="0" style="3" hidden="1" customWidth="1"/>
    <col min="6922" max="6922" width="10.7109375" style="3" customWidth="1"/>
    <col min="6923" max="6924" width="0" style="3" hidden="1" customWidth="1"/>
    <col min="6925" max="6925" width="13.42578125" style="3" customWidth="1"/>
    <col min="6926" max="6926" width="13" style="3" customWidth="1"/>
    <col min="6927" max="6927" width="14.5703125" style="3" customWidth="1"/>
    <col min="6928" max="7152" width="9.140625" style="3"/>
    <col min="7153" max="7153" width="3.42578125" style="3" customWidth="1"/>
    <col min="7154" max="7154" width="17.7109375" style="3" customWidth="1"/>
    <col min="7155" max="7155" width="8.28515625" style="3" customWidth="1"/>
    <col min="7156" max="7156" width="14.28515625" style="3" customWidth="1"/>
    <col min="7157" max="7157" width="8.140625" style="3" customWidth="1"/>
    <col min="7158" max="7158" width="8.7109375" style="3" customWidth="1"/>
    <col min="7159" max="7159" width="16.28515625" style="3" customWidth="1"/>
    <col min="7160" max="7160" width="11.28515625" style="3" customWidth="1"/>
    <col min="7161" max="7161" width="14.140625" style="3" customWidth="1"/>
    <col min="7162" max="7162" width="8.5703125" style="3" customWidth="1"/>
    <col min="7163" max="7163" width="17.28515625" style="3" customWidth="1"/>
    <col min="7164" max="7164" width="11.140625" style="3" customWidth="1"/>
    <col min="7165" max="7165" width="16.140625" style="3" customWidth="1"/>
    <col min="7166" max="7168" width="0" style="3" hidden="1" customWidth="1"/>
    <col min="7169" max="7169" width="15.140625" style="3" customWidth="1"/>
    <col min="7170" max="7170" width="10" style="3" customWidth="1"/>
    <col min="7171" max="7171" width="12.42578125" style="3" customWidth="1"/>
    <col min="7172" max="7172" width="10" style="3" customWidth="1"/>
    <col min="7173" max="7173" width="11.7109375" style="3" customWidth="1"/>
    <col min="7174" max="7177" width="0" style="3" hidden="1" customWidth="1"/>
    <col min="7178" max="7178" width="10.7109375" style="3" customWidth="1"/>
    <col min="7179" max="7180" width="0" style="3" hidden="1" customWidth="1"/>
    <col min="7181" max="7181" width="13.42578125" style="3" customWidth="1"/>
    <col min="7182" max="7182" width="13" style="3" customWidth="1"/>
    <col min="7183" max="7183" width="14.5703125" style="3" customWidth="1"/>
    <col min="7184" max="7408" width="9.140625" style="3"/>
    <col min="7409" max="7409" width="3.42578125" style="3" customWidth="1"/>
    <col min="7410" max="7410" width="17.7109375" style="3" customWidth="1"/>
    <col min="7411" max="7411" width="8.28515625" style="3" customWidth="1"/>
    <col min="7412" max="7412" width="14.28515625" style="3" customWidth="1"/>
    <col min="7413" max="7413" width="8.140625" style="3" customWidth="1"/>
    <col min="7414" max="7414" width="8.7109375" style="3" customWidth="1"/>
    <col min="7415" max="7415" width="16.28515625" style="3" customWidth="1"/>
    <col min="7416" max="7416" width="11.28515625" style="3" customWidth="1"/>
    <col min="7417" max="7417" width="14.140625" style="3" customWidth="1"/>
    <col min="7418" max="7418" width="8.5703125" style="3" customWidth="1"/>
    <col min="7419" max="7419" width="17.28515625" style="3" customWidth="1"/>
    <col min="7420" max="7420" width="11.140625" style="3" customWidth="1"/>
    <col min="7421" max="7421" width="16.140625" style="3" customWidth="1"/>
    <col min="7422" max="7424" width="0" style="3" hidden="1" customWidth="1"/>
    <col min="7425" max="7425" width="15.140625" style="3" customWidth="1"/>
    <col min="7426" max="7426" width="10" style="3" customWidth="1"/>
    <col min="7427" max="7427" width="12.42578125" style="3" customWidth="1"/>
    <col min="7428" max="7428" width="10" style="3" customWidth="1"/>
    <col min="7429" max="7429" width="11.7109375" style="3" customWidth="1"/>
    <col min="7430" max="7433" width="0" style="3" hidden="1" customWidth="1"/>
    <col min="7434" max="7434" width="10.7109375" style="3" customWidth="1"/>
    <col min="7435" max="7436" width="0" style="3" hidden="1" customWidth="1"/>
    <col min="7437" max="7437" width="13.42578125" style="3" customWidth="1"/>
    <col min="7438" max="7438" width="13" style="3" customWidth="1"/>
    <col min="7439" max="7439" width="14.5703125" style="3" customWidth="1"/>
    <col min="7440" max="7664" width="9.140625" style="3"/>
    <col min="7665" max="7665" width="3.42578125" style="3" customWidth="1"/>
    <col min="7666" max="7666" width="17.7109375" style="3" customWidth="1"/>
    <col min="7667" max="7667" width="8.28515625" style="3" customWidth="1"/>
    <col min="7668" max="7668" width="14.28515625" style="3" customWidth="1"/>
    <col min="7669" max="7669" width="8.140625" style="3" customWidth="1"/>
    <col min="7670" max="7670" width="8.7109375" style="3" customWidth="1"/>
    <col min="7671" max="7671" width="16.28515625" style="3" customWidth="1"/>
    <col min="7672" max="7672" width="11.28515625" style="3" customWidth="1"/>
    <col min="7673" max="7673" width="14.140625" style="3" customWidth="1"/>
    <col min="7674" max="7674" width="8.5703125" style="3" customWidth="1"/>
    <col min="7675" max="7675" width="17.28515625" style="3" customWidth="1"/>
    <col min="7676" max="7676" width="11.140625" style="3" customWidth="1"/>
    <col min="7677" max="7677" width="16.140625" style="3" customWidth="1"/>
    <col min="7678" max="7680" width="0" style="3" hidden="1" customWidth="1"/>
    <col min="7681" max="7681" width="15.140625" style="3" customWidth="1"/>
    <col min="7682" max="7682" width="10" style="3" customWidth="1"/>
    <col min="7683" max="7683" width="12.42578125" style="3" customWidth="1"/>
    <col min="7684" max="7684" width="10" style="3" customWidth="1"/>
    <col min="7685" max="7685" width="11.7109375" style="3" customWidth="1"/>
    <col min="7686" max="7689" width="0" style="3" hidden="1" customWidth="1"/>
    <col min="7690" max="7690" width="10.7109375" style="3" customWidth="1"/>
    <col min="7691" max="7692" width="0" style="3" hidden="1" customWidth="1"/>
    <col min="7693" max="7693" width="13.42578125" style="3" customWidth="1"/>
    <col min="7694" max="7694" width="13" style="3" customWidth="1"/>
    <col min="7695" max="7695" width="14.5703125" style="3" customWidth="1"/>
    <col min="7696" max="7920" width="9.140625" style="3"/>
    <col min="7921" max="7921" width="3.42578125" style="3" customWidth="1"/>
    <col min="7922" max="7922" width="17.7109375" style="3" customWidth="1"/>
    <col min="7923" max="7923" width="8.28515625" style="3" customWidth="1"/>
    <col min="7924" max="7924" width="14.28515625" style="3" customWidth="1"/>
    <col min="7925" max="7925" width="8.140625" style="3" customWidth="1"/>
    <col min="7926" max="7926" width="8.7109375" style="3" customWidth="1"/>
    <col min="7927" max="7927" width="16.28515625" style="3" customWidth="1"/>
    <col min="7928" max="7928" width="11.28515625" style="3" customWidth="1"/>
    <col min="7929" max="7929" width="14.140625" style="3" customWidth="1"/>
    <col min="7930" max="7930" width="8.5703125" style="3" customWidth="1"/>
    <col min="7931" max="7931" width="17.28515625" style="3" customWidth="1"/>
    <col min="7932" max="7932" width="11.140625" style="3" customWidth="1"/>
    <col min="7933" max="7933" width="16.140625" style="3" customWidth="1"/>
    <col min="7934" max="7936" width="0" style="3" hidden="1" customWidth="1"/>
    <col min="7937" max="7937" width="15.140625" style="3" customWidth="1"/>
    <col min="7938" max="7938" width="10" style="3" customWidth="1"/>
    <col min="7939" max="7939" width="12.42578125" style="3" customWidth="1"/>
    <col min="7940" max="7940" width="10" style="3" customWidth="1"/>
    <col min="7941" max="7941" width="11.7109375" style="3" customWidth="1"/>
    <col min="7942" max="7945" width="0" style="3" hidden="1" customWidth="1"/>
    <col min="7946" max="7946" width="10.7109375" style="3" customWidth="1"/>
    <col min="7947" max="7948" width="0" style="3" hidden="1" customWidth="1"/>
    <col min="7949" max="7949" width="13.42578125" style="3" customWidth="1"/>
    <col min="7950" max="7950" width="13" style="3" customWidth="1"/>
    <col min="7951" max="7951" width="14.5703125" style="3" customWidth="1"/>
    <col min="7952" max="8176" width="9.140625" style="3"/>
    <col min="8177" max="8177" width="3.42578125" style="3" customWidth="1"/>
    <col min="8178" max="8178" width="17.7109375" style="3" customWidth="1"/>
    <col min="8179" max="8179" width="8.28515625" style="3" customWidth="1"/>
    <col min="8180" max="8180" width="14.28515625" style="3" customWidth="1"/>
    <col min="8181" max="8181" width="8.140625" style="3" customWidth="1"/>
    <col min="8182" max="8182" width="8.7109375" style="3" customWidth="1"/>
    <col min="8183" max="8183" width="16.28515625" style="3" customWidth="1"/>
    <col min="8184" max="8184" width="11.28515625" style="3" customWidth="1"/>
    <col min="8185" max="8185" width="14.140625" style="3" customWidth="1"/>
    <col min="8186" max="8186" width="8.5703125" style="3" customWidth="1"/>
    <col min="8187" max="8187" width="17.28515625" style="3" customWidth="1"/>
    <col min="8188" max="8188" width="11.140625" style="3" customWidth="1"/>
    <col min="8189" max="8189" width="16.140625" style="3" customWidth="1"/>
    <col min="8190" max="8192" width="0" style="3" hidden="1" customWidth="1"/>
    <col min="8193" max="8193" width="15.140625" style="3" customWidth="1"/>
    <col min="8194" max="8194" width="10" style="3" customWidth="1"/>
    <col min="8195" max="8195" width="12.42578125" style="3" customWidth="1"/>
    <col min="8196" max="8196" width="10" style="3" customWidth="1"/>
    <col min="8197" max="8197" width="11.7109375" style="3" customWidth="1"/>
    <col min="8198" max="8201" width="0" style="3" hidden="1" customWidth="1"/>
    <col min="8202" max="8202" width="10.7109375" style="3" customWidth="1"/>
    <col min="8203" max="8204" width="0" style="3" hidden="1" customWidth="1"/>
    <col min="8205" max="8205" width="13.42578125" style="3" customWidth="1"/>
    <col min="8206" max="8206" width="13" style="3" customWidth="1"/>
    <col min="8207" max="8207" width="14.5703125" style="3" customWidth="1"/>
    <col min="8208" max="8432" width="9.140625" style="3"/>
    <col min="8433" max="8433" width="3.42578125" style="3" customWidth="1"/>
    <col min="8434" max="8434" width="17.7109375" style="3" customWidth="1"/>
    <col min="8435" max="8435" width="8.28515625" style="3" customWidth="1"/>
    <col min="8436" max="8436" width="14.28515625" style="3" customWidth="1"/>
    <col min="8437" max="8437" width="8.140625" style="3" customWidth="1"/>
    <col min="8438" max="8438" width="8.7109375" style="3" customWidth="1"/>
    <col min="8439" max="8439" width="16.28515625" style="3" customWidth="1"/>
    <col min="8440" max="8440" width="11.28515625" style="3" customWidth="1"/>
    <col min="8441" max="8441" width="14.140625" style="3" customWidth="1"/>
    <col min="8442" max="8442" width="8.5703125" style="3" customWidth="1"/>
    <col min="8443" max="8443" width="17.28515625" style="3" customWidth="1"/>
    <col min="8444" max="8444" width="11.140625" style="3" customWidth="1"/>
    <col min="8445" max="8445" width="16.140625" style="3" customWidth="1"/>
    <col min="8446" max="8448" width="0" style="3" hidden="1" customWidth="1"/>
    <col min="8449" max="8449" width="15.140625" style="3" customWidth="1"/>
    <col min="8450" max="8450" width="10" style="3" customWidth="1"/>
    <col min="8451" max="8451" width="12.42578125" style="3" customWidth="1"/>
    <col min="8452" max="8452" width="10" style="3" customWidth="1"/>
    <col min="8453" max="8453" width="11.7109375" style="3" customWidth="1"/>
    <col min="8454" max="8457" width="0" style="3" hidden="1" customWidth="1"/>
    <col min="8458" max="8458" width="10.7109375" style="3" customWidth="1"/>
    <col min="8459" max="8460" width="0" style="3" hidden="1" customWidth="1"/>
    <col min="8461" max="8461" width="13.42578125" style="3" customWidth="1"/>
    <col min="8462" max="8462" width="13" style="3" customWidth="1"/>
    <col min="8463" max="8463" width="14.5703125" style="3" customWidth="1"/>
    <col min="8464" max="8688" width="9.140625" style="3"/>
    <col min="8689" max="8689" width="3.42578125" style="3" customWidth="1"/>
    <col min="8690" max="8690" width="17.7109375" style="3" customWidth="1"/>
    <col min="8691" max="8691" width="8.28515625" style="3" customWidth="1"/>
    <col min="8692" max="8692" width="14.28515625" style="3" customWidth="1"/>
    <col min="8693" max="8693" width="8.140625" style="3" customWidth="1"/>
    <col min="8694" max="8694" width="8.7109375" style="3" customWidth="1"/>
    <col min="8695" max="8695" width="16.28515625" style="3" customWidth="1"/>
    <col min="8696" max="8696" width="11.28515625" style="3" customWidth="1"/>
    <col min="8697" max="8697" width="14.140625" style="3" customWidth="1"/>
    <col min="8698" max="8698" width="8.5703125" style="3" customWidth="1"/>
    <col min="8699" max="8699" width="17.28515625" style="3" customWidth="1"/>
    <col min="8700" max="8700" width="11.140625" style="3" customWidth="1"/>
    <col min="8701" max="8701" width="16.140625" style="3" customWidth="1"/>
    <col min="8702" max="8704" width="0" style="3" hidden="1" customWidth="1"/>
    <col min="8705" max="8705" width="15.140625" style="3" customWidth="1"/>
    <col min="8706" max="8706" width="10" style="3" customWidth="1"/>
    <col min="8707" max="8707" width="12.42578125" style="3" customWidth="1"/>
    <col min="8708" max="8708" width="10" style="3" customWidth="1"/>
    <col min="8709" max="8709" width="11.7109375" style="3" customWidth="1"/>
    <col min="8710" max="8713" width="0" style="3" hidden="1" customWidth="1"/>
    <col min="8714" max="8714" width="10.7109375" style="3" customWidth="1"/>
    <col min="8715" max="8716" width="0" style="3" hidden="1" customWidth="1"/>
    <col min="8717" max="8717" width="13.42578125" style="3" customWidth="1"/>
    <col min="8718" max="8718" width="13" style="3" customWidth="1"/>
    <col min="8719" max="8719" width="14.5703125" style="3" customWidth="1"/>
    <col min="8720" max="8944" width="9.140625" style="3"/>
    <col min="8945" max="8945" width="3.42578125" style="3" customWidth="1"/>
    <col min="8946" max="8946" width="17.7109375" style="3" customWidth="1"/>
    <col min="8947" max="8947" width="8.28515625" style="3" customWidth="1"/>
    <col min="8948" max="8948" width="14.28515625" style="3" customWidth="1"/>
    <col min="8949" max="8949" width="8.140625" style="3" customWidth="1"/>
    <col min="8950" max="8950" width="8.7109375" style="3" customWidth="1"/>
    <col min="8951" max="8951" width="16.28515625" style="3" customWidth="1"/>
    <col min="8952" max="8952" width="11.28515625" style="3" customWidth="1"/>
    <col min="8953" max="8953" width="14.140625" style="3" customWidth="1"/>
    <col min="8954" max="8954" width="8.5703125" style="3" customWidth="1"/>
    <col min="8955" max="8955" width="17.28515625" style="3" customWidth="1"/>
    <col min="8956" max="8956" width="11.140625" style="3" customWidth="1"/>
    <col min="8957" max="8957" width="16.140625" style="3" customWidth="1"/>
    <col min="8958" max="8960" width="0" style="3" hidden="1" customWidth="1"/>
    <col min="8961" max="8961" width="15.140625" style="3" customWidth="1"/>
    <col min="8962" max="8962" width="10" style="3" customWidth="1"/>
    <col min="8963" max="8963" width="12.42578125" style="3" customWidth="1"/>
    <col min="8964" max="8964" width="10" style="3" customWidth="1"/>
    <col min="8965" max="8965" width="11.7109375" style="3" customWidth="1"/>
    <col min="8966" max="8969" width="0" style="3" hidden="1" customWidth="1"/>
    <col min="8970" max="8970" width="10.7109375" style="3" customWidth="1"/>
    <col min="8971" max="8972" width="0" style="3" hidden="1" customWidth="1"/>
    <col min="8973" max="8973" width="13.42578125" style="3" customWidth="1"/>
    <col min="8974" max="8974" width="13" style="3" customWidth="1"/>
    <col min="8975" max="8975" width="14.5703125" style="3" customWidth="1"/>
    <col min="8976" max="9200" width="9.140625" style="3"/>
    <col min="9201" max="9201" width="3.42578125" style="3" customWidth="1"/>
    <col min="9202" max="9202" width="17.7109375" style="3" customWidth="1"/>
    <col min="9203" max="9203" width="8.28515625" style="3" customWidth="1"/>
    <col min="9204" max="9204" width="14.28515625" style="3" customWidth="1"/>
    <col min="9205" max="9205" width="8.140625" style="3" customWidth="1"/>
    <col min="9206" max="9206" width="8.7109375" style="3" customWidth="1"/>
    <col min="9207" max="9207" width="16.28515625" style="3" customWidth="1"/>
    <col min="9208" max="9208" width="11.28515625" style="3" customWidth="1"/>
    <col min="9209" max="9209" width="14.140625" style="3" customWidth="1"/>
    <col min="9210" max="9210" width="8.5703125" style="3" customWidth="1"/>
    <col min="9211" max="9211" width="17.28515625" style="3" customWidth="1"/>
    <col min="9212" max="9212" width="11.140625" style="3" customWidth="1"/>
    <col min="9213" max="9213" width="16.140625" style="3" customWidth="1"/>
    <col min="9214" max="9216" width="0" style="3" hidden="1" customWidth="1"/>
    <col min="9217" max="9217" width="15.140625" style="3" customWidth="1"/>
    <col min="9218" max="9218" width="10" style="3" customWidth="1"/>
    <col min="9219" max="9219" width="12.42578125" style="3" customWidth="1"/>
    <col min="9220" max="9220" width="10" style="3" customWidth="1"/>
    <col min="9221" max="9221" width="11.7109375" style="3" customWidth="1"/>
    <col min="9222" max="9225" width="0" style="3" hidden="1" customWidth="1"/>
    <col min="9226" max="9226" width="10.7109375" style="3" customWidth="1"/>
    <col min="9227" max="9228" width="0" style="3" hidden="1" customWidth="1"/>
    <col min="9229" max="9229" width="13.42578125" style="3" customWidth="1"/>
    <col min="9230" max="9230" width="13" style="3" customWidth="1"/>
    <col min="9231" max="9231" width="14.5703125" style="3" customWidth="1"/>
    <col min="9232" max="9456" width="9.140625" style="3"/>
    <col min="9457" max="9457" width="3.42578125" style="3" customWidth="1"/>
    <col min="9458" max="9458" width="17.7109375" style="3" customWidth="1"/>
    <col min="9459" max="9459" width="8.28515625" style="3" customWidth="1"/>
    <col min="9460" max="9460" width="14.28515625" style="3" customWidth="1"/>
    <col min="9461" max="9461" width="8.140625" style="3" customWidth="1"/>
    <col min="9462" max="9462" width="8.7109375" style="3" customWidth="1"/>
    <col min="9463" max="9463" width="16.28515625" style="3" customWidth="1"/>
    <col min="9464" max="9464" width="11.28515625" style="3" customWidth="1"/>
    <col min="9465" max="9465" width="14.140625" style="3" customWidth="1"/>
    <col min="9466" max="9466" width="8.5703125" style="3" customWidth="1"/>
    <col min="9467" max="9467" width="17.28515625" style="3" customWidth="1"/>
    <col min="9468" max="9468" width="11.140625" style="3" customWidth="1"/>
    <col min="9469" max="9469" width="16.140625" style="3" customWidth="1"/>
    <col min="9470" max="9472" width="0" style="3" hidden="1" customWidth="1"/>
    <col min="9473" max="9473" width="15.140625" style="3" customWidth="1"/>
    <col min="9474" max="9474" width="10" style="3" customWidth="1"/>
    <col min="9475" max="9475" width="12.42578125" style="3" customWidth="1"/>
    <col min="9476" max="9476" width="10" style="3" customWidth="1"/>
    <col min="9477" max="9477" width="11.7109375" style="3" customWidth="1"/>
    <col min="9478" max="9481" width="0" style="3" hidden="1" customWidth="1"/>
    <col min="9482" max="9482" width="10.7109375" style="3" customWidth="1"/>
    <col min="9483" max="9484" width="0" style="3" hidden="1" customWidth="1"/>
    <col min="9485" max="9485" width="13.42578125" style="3" customWidth="1"/>
    <col min="9486" max="9486" width="13" style="3" customWidth="1"/>
    <col min="9487" max="9487" width="14.5703125" style="3" customWidth="1"/>
    <col min="9488" max="9712" width="9.140625" style="3"/>
    <col min="9713" max="9713" width="3.42578125" style="3" customWidth="1"/>
    <col min="9714" max="9714" width="17.7109375" style="3" customWidth="1"/>
    <col min="9715" max="9715" width="8.28515625" style="3" customWidth="1"/>
    <col min="9716" max="9716" width="14.28515625" style="3" customWidth="1"/>
    <col min="9717" max="9717" width="8.140625" style="3" customWidth="1"/>
    <col min="9718" max="9718" width="8.7109375" style="3" customWidth="1"/>
    <col min="9719" max="9719" width="16.28515625" style="3" customWidth="1"/>
    <col min="9720" max="9720" width="11.28515625" style="3" customWidth="1"/>
    <col min="9721" max="9721" width="14.140625" style="3" customWidth="1"/>
    <col min="9722" max="9722" width="8.5703125" style="3" customWidth="1"/>
    <col min="9723" max="9723" width="17.28515625" style="3" customWidth="1"/>
    <col min="9724" max="9724" width="11.140625" style="3" customWidth="1"/>
    <col min="9725" max="9725" width="16.140625" style="3" customWidth="1"/>
    <col min="9726" max="9728" width="0" style="3" hidden="1" customWidth="1"/>
    <col min="9729" max="9729" width="15.140625" style="3" customWidth="1"/>
    <col min="9730" max="9730" width="10" style="3" customWidth="1"/>
    <col min="9731" max="9731" width="12.42578125" style="3" customWidth="1"/>
    <col min="9732" max="9732" width="10" style="3" customWidth="1"/>
    <col min="9733" max="9733" width="11.7109375" style="3" customWidth="1"/>
    <col min="9734" max="9737" width="0" style="3" hidden="1" customWidth="1"/>
    <col min="9738" max="9738" width="10.7109375" style="3" customWidth="1"/>
    <col min="9739" max="9740" width="0" style="3" hidden="1" customWidth="1"/>
    <col min="9741" max="9741" width="13.42578125" style="3" customWidth="1"/>
    <col min="9742" max="9742" width="13" style="3" customWidth="1"/>
    <col min="9743" max="9743" width="14.5703125" style="3" customWidth="1"/>
    <col min="9744" max="9968" width="9.140625" style="3"/>
    <col min="9969" max="9969" width="3.42578125" style="3" customWidth="1"/>
    <col min="9970" max="9970" width="17.7109375" style="3" customWidth="1"/>
    <col min="9971" max="9971" width="8.28515625" style="3" customWidth="1"/>
    <col min="9972" max="9972" width="14.28515625" style="3" customWidth="1"/>
    <col min="9973" max="9973" width="8.140625" style="3" customWidth="1"/>
    <col min="9974" max="9974" width="8.7109375" style="3" customWidth="1"/>
    <col min="9975" max="9975" width="16.28515625" style="3" customWidth="1"/>
    <col min="9976" max="9976" width="11.28515625" style="3" customWidth="1"/>
    <col min="9977" max="9977" width="14.140625" style="3" customWidth="1"/>
    <col min="9978" max="9978" width="8.5703125" style="3" customWidth="1"/>
    <col min="9979" max="9979" width="17.28515625" style="3" customWidth="1"/>
    <col min="9980" max="9980" width="11.140625" style="3" customWidth="1"/>
    <col min="9981" max="9981" width="16.140625" style="3" customWidth="1"/>
    <col min="9982" max="9984" width="0" style="3" hidden="1" customWidth="1"/>
    <col min="9985" max="9985" width="15.140625" style="3" customWidth="1"/>
    <col min="9986" max="9986" width="10" style="3" customWidth="1"/>
    <col min="9987" max="9987" width="12.42578125" style="3" customWidth="1"/>
    <col min="9988" max="9988" width="10" style="3" customWidth="1"/>
    <col min="9989" max="9989" width="11.7109375" style="3" customWidth="1"/>
    <col min="9990" max="9993" width="0" style="3" hidden="1" customWidth="1"/>
    <col min="9994" max="9994" width="10.7109375" style="3" customWidth="1"/>
    <col min="9995" max="9996" width="0" style="3" hidden="1" customWidth="1"/>
    <col min="9997" max="9997" width="13.42578125" style="3" customWidth="1"/>
    <col min="9998" max="9998" width="13" style="3" customWidth="1"/>
    <col min="9999" max="9999" width="14.5703125" style="3" customWidth="1"/>
    <col min="10000" max="10224" width="9.140625" style="3"/>
    <col min="10225" max="10225" width="3.42578125" style="3" customWidth="1"/>
    <col min="10226" max="10226" width="17.7109375" style="3" customWidth="1"/>
    <col min="10227" max="10227" width="8.28515625" style="3" customWidth="1"/>
    <col min="10228" max="10228" width="14.28515625" style="3" customWidth="1"/>
    <col min="10229" max="10229" width="8.140625" style="3" customWidth="1"/>
    <col min="10230" max="10230" width="8.7109375" style="3" customWidth="1"/>
    <col min="10231" max="10231" width="16.28515625" style="3" customWidth="1"/>
    <col min="10232" max="10232" width="11.28515625" style="3" customWidth="1"/>
    <col min="10233" max="10233" width="14.140625" style="3" customWidth="1"/>
    <col min="10234" max="10234" width="8.5703125" style="3" customWidth="1"/>
    <col min="10235" max="10235" width="17.28515625" style="3" customWidth="1"/>
    <col min="10236" max="10236" width="11.140625" style="3" customWidth="1"/>
    <col min="10237" max="10237" width="16.140625" style="3" customWidth="1"/>
    <col min="10238" max="10240" width="0" style="3" hidden="1" customWidth="1"/>
    <col min="10241" max="10241" width="15.140625" style="3" customWidth="1"/>
    <col min="10242" max="10242" width="10" style="3" customWidth="1"/>
    <col min="10243" max="10243" width="12.42578125" style="3" customWidth="1"/>
    <col min="10244" max="10244" width="10" style="3" customWidth="1"/>
    <col min="10245" max="10245" width="11.7109375" style="3" customWidth="1"/>
    <col min="10246" max="10249" width="0" style="3" hidden="1" customWidth="1"/>
    <col min="10250" max="10250" width="10.7109375" style="3" customWidth="1"/>
    <col min="10251" max="10252" width="0" style="3" hidden="1" customWidth="1"/>
    <col min="10253" max="10253" width="13.42578125" style="3" customWidth="1"/>
    <col min="10254" max="10254" width="13" style="3" customWidth="1"/>
    <col min="10255" max="10255" width="14.5703125" style="3" customWidth="1"/>
    <col min="10256" max="10480" width="9.140625" style="3"/>
    <col min="10481" max="10481" width="3.42578125" style="3" customWidth="1"/>
    <col min="10482" max="10482" width="17.7109375" style="3" customWidth="1"/>
    <col min="10483" max="10483" width="8.28515625" style="3" customWidth="1"/>
    <col min="10484" max="10484" width="14.28515625" style="3" customWidth="1"/>
    <col min="10485" max="10485" width="8.140625" style="3" customWidth="1"/>
    <col min="10486" max="10486" width="8.7109375" style="3" customWidth="1"/>
    <col min="10487" max="10487" width="16.28515625" style="3" customWidth="1"/>
    <col min="10488" max="10488" width="11.28515625" style="3" customWidth="1"/>
    <col min="10489" max="10489" width="14.140625" style="3" customWidth="1"/>
    <col min="10490" max="10490" width="8.5703125" style="3" customWidth="1"/>
    <col min="10491" max="10491" width="17.28515625" style="3" customWidth="1"/>
    <col min="10492" max="10492" width="11.140625" style="3" customWidth="1"/>
    <col min="10493" max="10493" width="16.140625" style="3" customWidth="1"/>
    <col min="10494" max="10496" width="0" style="3" hidden="1" customWidth="1"/>
    <col min="10497" max="10497" width="15.140625" style="3" customWidth="1"/>
    <col min="10498" max="10498" width="10" style="3" customWidth="1"/>
    <col min="10499" max="10499" width="12.42578125" style="3" customWidth="1"/>
    <col min="10500" max="10500" width="10" style="3" customWidth="1"/>
    <col min="10501" max="10501" width="11.7109375" style="3" customWidth="1"/>
    <col min="10502" max="10505" width="0" style="3" hidden="1" customWidth="1"/>
    <col min="10506" max="10506" width="10.7109375" style="3" customWidth="1"/>
    <col min="10507" max="10508" width="0" style="3" hidden="1" customWidth="1"/>
    <col min="10509" max="10509" width="13.42578125" style="3" customWidth="1"/>
    <col min="10510" max="10510" width="13" style="3" customWidth="1"/>
    <col min="10511" max="10511" width="14.5703125" style="3" customWidth="1"/>
    <col min="10512" max="10736" width="9.140625" style="3"/>
    <col min="10737" max="10737" width="3.42578125" style="3" customWidth="1"/>
    <col min="10738" max="10738" width="17.7109375" style="3" customWidth="1"/>
    <col min="10739" max="10739" width="8.28515625" style="3" customWidth="1"/>
    <col min="10740" max="10740" width="14.28515625" style="3" customWidth="1"/>
    <col min="10741" max="10741" width="8.140625" style="3" customWidth="1"/>
    <col min="10742" max="10742" width="8.7109375" style="3" customWidth="1"/>
    <col min="10743" max="10743" width="16.28515625" style="3" customWidth="1"/>
    <col min="10744" max="10744" width="11.28515625" style="3" customWidth="1"/>
    <col min="10745" max="10745" width="14.140625" style="3" customWidth="1"/>
    <col min="10746" max="10746" width="8.5703125" style="3" customWidth="1"/>
    <col min="10747" max="10747" width="17.28515625" style="3" customWidth="1"/>
    <col min="10748" max="10748" width="11.140625" style="3" customWidth="1"/>
    <col min="10749" max="10749" width="16.140625" style="3" customWidth="1"/>
    <col min="10750" max="10752" width="0" style="3" hidden="1" customWidth="1"/>
    <col min="10753" max="10753" width="15.140625" style="3" customWidth="1"/>
    <col min="10754" max="10754" width="10" style="3" customWidth="1"/>
    <col min="10755" max="10755" width="12.42578125" style="3" customWidth="1"/>
    <col min="10756" max="10756" width="10" style="3" customWidth="1"/>
    <col min="10757" max="10757" width="11.7109375" style="3" customWidth="1"/>
    <col min="10758" max="10761" width="0" style="3" hidden="1" customWidth="1"/>
    <col min="10762" max="10762" width="10.7109375" style="3" customWidth="1"/>
    <col min="10763" max="10764" width="0" style="3" hidden="1" customWidth="1"/>
    <col min="10765" max="10765" width="13.42578125" style="3" customWidth="1"/>
    <col min="10766" max="10766" width="13" style="3" customWidth="1"/>
    <col min="10767" max="10767" width="14.5703125" style="3" customWidth="1"/>
    <col min="10768" max="10992" width="9.140625" style="3"/>
    <col min="10993" max="10993" width="3.42578125" style="3" customWidth="1"/>
    <col min="10994" max="10994" width="17.7109375" style="3" customWidth="1"/>
    <col min="10995" max="10995" width="8.28515625" style="3" customWidth="1"/>
    <col min="10996" max="10996" width="14.28515625" style="3" customWidth="1"/>
    <col min="10997" max="10997" width="8.140625" style="3" customWidth="1"/>
    <col min="10998" max="10998" width="8.7109375" style="3" customWidth="1"/>
    <col min="10999" max="10999" width="16.28515625" style="3" customWidth="1"/>
    <col min="11000" max="11000" width="11.28515625" style="3" customWidth="1"/>
    <col min="11001" max="11001" width="14.140625" style="3" customWidth="1"/>
    <col min="11002" max="11002" width="8.5703125" style="3" customWidth="1"/>
    <col min="11003" max="11003" width="17.28515625" style="3" customWidth="1"/>
    <col min="11004" max="11004" width="11.140625" style="3" customWidth="1"/>
    <col min="11005" max="11005" width="16.140625" style="3" customWidth="1"/>
    <col min="11006" max="11008" width="0" style="3" hidden="1" customWidth="1"/>
    <col min="11009" max="11009" width="15.140625" style="3" customWidth="1"/>
    <col min="11010" max="11010" width="10" style="3" customWidth="1"/>
    <col min="11011" max="11011" width="12.42578125" style="3" customWidth="1"/>
    <col min="11012" max="11012" width="10" style="3" customWidth="1"/>
    <col min="11013" max="11013" width="11.7109375" style="3" customWidth="1"/>
    <col min="11014" max="11017" width="0" style="3" hidden="1" customWidth="1"/>
    <col min="11018" max="11018" width="10.7109375" style="3" customWidth="1"/>
    <col min="11019" max="11020" width="0" style="3" hidden="1" customWidth="1"/>
    <col min="11021" max="11021" width="13.42578125" style="3" customWidth="1"/>
    <col min="11022" max="11022" width="13" style="3" customWidth="1"/>
    <col min="11023" max="11023" width="14.5703125" style="3" customWidth="1"/>
    <col min="11024" max="11248" width="9.140625" style="3"/>
    <col min="11249" max="11249" width="3.42578125" style="3" customWidth="1"/>
    <col min="11250" max="11250" width="17.7109375" style="3" customWidth="1"/>
    <col min="11251" max="11251" width="8.28515625" style="3" customWidth="1"/>
    <col min="11252" max="11252" width="14.28515625" style="3" customWidth="1"/>
    <col min="11253" max="11253" width="8.140625" style="3" customWidth="1"/>
    <col min="11254" max="11254" width="8.7109375" style="3" customWidth="1"/>
    <col min="11255" max="11255" width="16.28515625" style="3" customWidth="1"/>
    <col min="11256" max="11256" width="11.28515625" style="3" customWidth="1"/>
    <col min="11257" max="11257" width="14.140625" style="3" customWidth="1"/>
    <col min="11258" max="11258" width="8.5703125" style="3" customWidth="1"/>
    <col min="11259" max="11259" width="17.28515625" style="3" customWidth="1"/>
    <col min="11260" max="11260" width="11.140625" style="3" customWidth="1"/>
    <col min="11261" max="11261" width="16.140625" style="3" customWidth="1"/>
    <col min="11262" max="11264" width="0" style="3" hidden="1" customWidth="1"/>
    <col min="11265" max="11265" width="15.140625" style="3" customWidth="1"/>
    <col min="11266" max="11266" width="10" style="3" customWidth="1"/>
    <col min="11267" max="11267" width="12.42578125" style="3" customWidth="1"/>
    <col min="11268" max="11268" width="10" style="3" customWidth="1"/>
    <col min="11269" max="11269" width="11.7109375" style="3" customWidth="1"/>
    <col min="11270" max="11273" width="0" style="3" hidden="1" customWidth="1"/>
    <col min="11274" max="11274" width="10.7109375" style="3" customWidth="1"/>
    <col min="11275" max="11276" width="0" style="3" hidden="1" customWidth="1"/>
    <col min="11277" max="11277" width="13.42578125" style="3" customWidth="1"/>
    <col min="11278" max="11278" width="13" style="3" customWidth="1"/>
    <col min="11279" max="11279" width="14.5703125" style="3" customWidth="1"/>
    <col min="11280" max="11504" width="9.140625" style="3"/>
    <col min="11505" max="11505" width="3.42578125" style="3" customWidth="1"/>
    <col min="11506" max="11506" width="17.7109375" style="3" customWidth="1"/>
    <col min="11507" max="11507" width="8.28515625" style="3" customWidth="1"/>
    <col min="11508" max="11508" width="14.28515625" style="3" customWidth="1"/>
    <col min="11509" max="11509" width="8.140625" style="3" customWidth="1"/>
    <col min="11510" max="11510" width="8.7109375" style="3" customWidth="1"/>
    <col min="11511" max="11511" width="16.28515625" style="3" customWidth="1"/>
    <col min="11512" max="11512" width="11.28515625" style="3" customWidth="1"/>
    <col min="11513" max="11513" width="14.140625" style="3" customWidth="1"/>
    <col min="11514" max="11514" width="8.5703125" style="3" customWidth="1"/>
    <col min="11515" max="11515" width="17.28515625" style="3" customWidth="1"/>
    <col min="11516" max="11516" width="11.140625" style="3" customWidth="1"/>
    <col min="11517" max="11517" width="16.140625" style="3" customWidth="1"/>
    <col min="11518" max="11520" width="0" style="3" hidden="1" customWidth="1"/>
    <col min="11521" max="11521" width="15.140625" style="3" customWidth="1"/>
    <col min="11522" max="11522" width="10" style="3" customWidth="1"/>
    <col min="11523" max="11523" width="12.42578125" style="3" customWidth="1"/>
    <col min="11524" max="11524" width="10" style="3" customWidth="1"/>
    <col min="11525" max="11525" width="11.7109375" style="3" customWidth="1"/>
    <col min="11526" max="11529" width="0" style="3" hidden="1" customWidth="1"/>
    <col min="11530" max="11530" width="10.7109375" style="3" customWidth="1"/>
    <col min="11531" max="11532" width="0" style="3" hidden="1" customWidth="1"/>
    <col min="11533" max="11533" width="13.42578125" style="3" customWidth="1"/>
    <col min="11534" max="11534" width="13" style="3" customWidth="1"/>
    <col min="11535" max="11535" width="14.5703125" style="3" customWidth="1"/>
    <col min="11536" max="11760" width="9.140625" style="3"/>
    <col min="11761" max="11761" width="3.42578125" style="3" customWidth="1"/>
    <col min="11762" max="11762" width="17.7109375" style="3" customWidth="1"/>
    <col min="11763" max="11763" width="8.28515625" style="3" customWidth="1"/>
    <col min="11764" max="11764" width="14.28515625" style="3" customWidth="1"/>
    <col min="11765" max="11765" width="8.140625" style="3" customWidth="1"/>
    <col min="11766" max="11766" width="8.7109375" style="3" customWidth="1"/>
    <col min="11767" max="11767" width="16.28515625" style="3" customWidth="1"/>
    <col min="11768" max="11768" width="11.28515625" style="3" customWidth="1"/>
    <col min="11769" max="11769" width="14.140625" style="3" customWidth="1"/>
    <col min="11770" max="11770" width="8.5703125" style="3" customWidth="1"/>
    <col min="11771" max="11771" width="17.28515625" style="3" customWidth="1"/>
    <col min="11772" max="11772" width="11.140625" style="3" customWidth="1"/>
    <col min="11773" max="11773" width="16.140625" style="3" customWidth="1"/>
    <col min="11774" max="11776" width="0" style="3" hidden="1" customWidth="1"/>
    <col min="11777" max="11777" width="15.140625" style="3" customWidth="1"/>
    <col min="11778" max="11778" width="10" style="3" customWidth="1"/>
    <col min="11779" max="11779" width="12.42578125" style="3" customWidth="1"/>
    <col min="11780" max="11780" width="10" style="3" customWidth="1"/>
    <col min="11781" max="11781" width="11.7109375" style="3" customWidth="1"/>
    <col min="11782" max="11785" width="0" style="3" hidden="1" customWidth="1"/>
    <col min="11786" max="11786" width="10.7109375" style="3" customWidth="1"/>
    <col min="11787" max="11788" width="0" style="3" hidden="1" customWidth="1"/>
    <col min="11789" max="11789" width="13.42578125" style="3" customWidth="1"/>
    <col min="11790" max="11790" width="13" style="3" customWidth="1"/>
    <col min="11791" max="11791" width="14.5703125" style="3" customWidth="1"/>
    <col min="11792" max="12016" width="9.140625" style="3"/>
    <col min="12017" max="12017" width="3.42578125" style="3" customWidth="1"/>
    <col min="12018" max="12018" width="17.7109375" style="3" customWidth="1"/>
    <col min="12019" max="12019" width="8.28515625" style="3" customWidth="1"/>
    <col min="12020" max="12020" width="14.28515625" style="3" customWidth="1"/>
    <col min="12021" max="12021" width="8.140625" style="3" customWidth="1"/>
    <col min="12022" max="12022" width="8.7109375" style="3" customWidth="1"/>
    <col min="12023" max="12023" width="16.28515625" style="3" customWidth="1"/>
    <col min="12024" max="12024" width="11.28515625" style="3" customWidth="1"/>
    <col min="12025" max="12025" width="14.140625" style="3" customWidth="1"/>
    <col min="12026" max="12026" width="8.5703125" style="3" customWidth="1"/>
    <col min="12027" max="12027" width="17.28515625" style="3" customWidth="1"/>
    <col min="12028" max="12028" width="11.140625" style="3" customWidth="1"/>
    <col min="12029" max="12029" width="16.140625" style="3" customWidth="1"/>
    <col min="12030" max="12032" width="0" style="3" hidden="1" customWidth="1"/>
    <col min="12033" max="12033" width="15.140625" style="3" customWidth="1"/>
    <col min="12034" max="12034" width="10" style="3" customWidth="1"/>
    <col min="12035" max="12035" width="12.42578125" style="3" customWidth="1"/>
    <col min="12036" max="12036" width="10" style="3" customWidth="1"/>
    <col min="12037" max="12037" width="11.7109375" style="3" customWidth="1"/>
    <col min="12038" max="12041" width="0" style="3" hidden="1" customWidth="1"/>
    <col min="12042" max="12042" width="10.7109375" style="3" customWidth="1"/>
    <col min="12043" max="12044" width="0" style="3" hidden="1" customWidth="1"/>
    <col min="12045" max="12045" width="13.42578125" style="3" customWidth="1"/>
    <col min="12046" max="12046" width="13" style="3" customWidth="1"/>
    <col min="12047" max="12047" width="14.5703125" style="3" customWidth="1"/>
    <col min="12048" max="12272" width="9.140625" style="3"/>
    <col min="12273" max="12273" width="3.42578125" style="3" customWidth="1"/>
    <col min="12274" max="12274" width="17.7109375" style="3" customWidth="1"/>
    <col min="12275" max="12275" width="8.28515625" style="3" customWidth="1"/>
    <col min="12276" max="12276" width="14.28515625" style="3" customWidth="1"/>
    <col min="12277" max="12277" width="8.140625" style="3" customWidth="1"/>
    <col min="12278" max="12278" width="8.7109375" style="3" customWidth="1"/>
    <col min="12279" max="12279" width="16.28515625" style="3" customWidth="1"/>
    <col min="12280" max="12280" width="11.28515625" style="3" customWidth="1"/>
    <col min="12281" max="12281" width="14.140625" style="3" customWidth="1"/>
    <col min="12282" max="12282" width="8.5703125" style="3" customWidth="1"/>
    <col min="12283" max="12283" width="17.28515625" style="3" customWidth="1"/>
    <col min="12284" max="12284" width="11.140625" style="3" customWidth="1"/>
    <col min="12285" max="12285" width="16.140625" style="3" customWidth="1"/>
    <col min="12286" max="12288" width="0" style="3" hidden="1" customWidth="1"/>
    <col min="12289" max="12289" width="15.140625" style="3" customWidth="1"/>
    <col min="12290" max="12290" width="10" style="3" customWidth="1"/>
    <col min="12291" max="12291" width="12.42578125" style="3" customWidth="1"/>
    <col min="12292" max="12292" width="10" style="3" customWidth="1"/>
    <col min="12293" max="12293" width="11.7109375" style="3" customWidth="1"/>
    <col min="12294" max="12297" width="0" style="3" hidden="1" customWidth="1"/>
    <col min="12298" max="12298" width="10.7109375" style="3" customWidth="1"/>
    <col min="12299" max="12300" width="0" style="3" hidden="1" customWidth="1"/>
    <col min="12301" max="12301" width="13.42578125" style="3" customWidth="1"/>
    <col min="12302" max="12302" width="13" style="3" customWidth="1"/>
    <col min="12303" max="12303" width="14.5703125" style="3" customWidth="1"/>
    <col min="12304" max="12528" width="9.140625" style="3"/>
    <col min="12529" max="12529" width="3.42578125" style="3" customWidth="1"/>
    <col min="12530" max="12530" width="17.7109375" style="3" customWidth="1"/>
    <col min="12531" max="12531" width="8.28515625" style="3" customWidth="1"/>
    <col min="12532" max="12532" width="14.28515625" style="3" customWidth="1"/>
    <col min="12533" max="12533" width="8.140625" style="3" customWidth="1"/>
    <col min="12534" max="12534" width="8.7109375" style="3" customWidth="1"/>
    <col min="12535" max="12535" width="16.28515625" style="3" customWidth="1"/>
    <col min="12536" max="12536" width="11.28515625" style="3" customWidth="1"/>
    <col min="12537" max="12537" width="14.140625" style="3" customWidth="1"/>
    <col min="12538" max="12538" width="8.5703125" style="3" customWidth="1"/>
    <col min="12539" max="12539" width="17.28515625" style="3" customWidth="1"/>
    <col min="12540" max="12540" width="11.140625" style="3" customWidth="1"/>
    <col min="12541" max="12541" width="16.140625" style="3" customWidth="1"/>
    <col min="12542" max="12544" width="0" style="3" hidden="1" customWidth="1"/>
    <col min="12545" max="12545" width="15.140625" style="3" customWidth="1"/>
    <col min="12546" max="12546" width="10" style="3" customWidth="1"/>
    <col min="12547" max="12547" width="12.42578125" style="3" customWidth="1"/>
    <col min="12548" max="12548" width="10" style="3" customWidth="1"/>
    <col min="12549" max="12549" width="11.7109375" style="3" customWidth="1"/>
    <col min="12550" max="12553" width="0" style="3" hidden="1" customWidth="1"/>
    <col min="12554" max="12554" width="10.7109375" style="3" customWidth="1"/>
    <col min="12555" max="12556" width="0" style="3" hidden="1" customWidth="1"/>
    <col min="12557" max="12557" width="13.42578125" style="3" customWidth="1"/>
    <col min="12558" max="12558" width="13" style="3" customWidth="1"/>
    <col min="12559" max="12559" width="14.5703125" style="3" customWidth="1"/>
    <col min="12560" max="12784" width="9.140625" style="3"/>
    <col min="12785" max="12785" width="3.42578125" style="3" customWidth="1"/>
    <col min="12786" max="12786" width="17.7109375" style="3" customWidth="1"/>
    <col min="12787" max="12787" width="8.28515625" style="3" customWidth="1"/>
    <col min="12788" max="12788" width="14.28515625" style="3" customWidth="1"/>
    <col min="12789" max="12789" width="8.140625" style="3" customWidth="1"/>
    <col min="12790" max="12790" width="8.7109375" style="3" customWidth="1"/>
    <col min="12791" max="12791" width="16.28515625" style="3" customWidth="1"/>
    <col min="12792" max="12792" width="11.28515625" style="3" customWidth="1"/>
    <col min="12793" max="12793" width="14.140625" style="3" customWidth="1"/>
    <col min="12794" max="12794" width="8.5703125" style="3" customWidth="1"/>
    <col min="12795" max="12795" width="17.28515625" style="3" customWidth="1"/>
    <col min="12796" max="12796" width="11.140625" style="3" customWidth="1"/>
    <col min="12797" max="12797" width="16.140625" style="3" customWidth="1"/>
    <col min="12798" max="12800" width="0" style="3" hidden="1" customWidth="1"/>
    <col min="12801" max="12801" width="15.140625" style="3" customWidth="1"/>
    <col min="12802" max="12802" width="10" style="3" customWidth="1"/>
    <col min="12803" max="12803" width="12.42578125" style="3" customWidth="1"/>
    <col min="12804" max="12804" width="10" style="3" customWidth="1"/>
    <col min="12805" max="12805" width="11.7109375" style="3" customWidth="1"/>
    <col min="12806" max="12809" width="0" style="3" hidden="1" customWidth="1"/>
    <col min="12810" max="12810" width="10.7109375" style="3" customWidth="1"/>
    <col min="12811" max="12812" width="0" style="3" hidden="1" customWidth="1"/>
    <col min="12813" max="12813" width="13.42578125" style="3" customWidth="1"/>
    <col min="12814" max="12814" width="13" style="3" customWidth="1"/>
    <col min="12815" max="12815" width="14.5703125" style="3" customWidth="1"/>
    <col min="12816" max="13040" width="9.140625" style="3"/>
    <col min="13041" max="13041" width="3.42578125" style="3" customWidth="1"/>
    <col min="13042" max="13042" width="17.7109375" style="3" customWidth="1"/>
    <col min="13043" max="13043" width="8.28515625" style="3" customWidth="1"/>
    <col min="13044" max="13044" width="14.28515625" style="3" customWidth="1"/>
    <col min="13045" max="13045" width="8.140625" style="3" customWidth="1"/>
    <col min="13046" max="13046" width="8.7109375" style="3" customWidth="1"/>
    <col min="13047" max="13047" width="16.28515625" style="3" customWidth="1"/>
    <col min="13048" max="13048" width="11.28515625" style="3" customWidth="1"/>
    <col min="13049" max="13049" width="14.140625" style="3" customWidth="1"/>
    <col min="13050" max="13050" width="8.5703125" style="3" customWidth="1"/>
    <col min="13051" max="13051" width="17.28515625" style="3" customWidth="1"/>
    <col min="13052" max="13052" width="11.140625" style="3" customWidth="1"/>
    <col min="13053" max="13053" width="16.140625" style="3" customWidth="1"/>
    <col min="13054" max="13056" width="0" style="3" hidden="1" customWidth="1"/>
    <col min="13057" max="13057" width="15.140625" style="3" customWidth="1"/>
    <col min="13058" max="13058" width="10" style="3" customWidth="1"/>
    <col min="13059" max="13059" width="12.42578125" style="3" customWidth="1"/>
    <col min="13060" max="13060" width="10" style="3" customWidth="1"/>
    <col min="13061" max="13061" width="11.7109375" style="3" customWidth="1"/>
    <col min="13062" max="13065" width="0" style="3" hidden="1" customWidth="1"/>
    <col min="13066" max="13066" width="10.7109375" style="3" customWidth="1"/>
    <col min="13067" max="13068" width="0" style="3" hidden="1" customWidth="1"/>
    <col min="13069" max="13069" width="13.42578125" style="3" customWidth="1"/>
    <col min="13070" max="13070" width="13" style="3" customWidth="1"/>
    <col min="13071" max="13071" width="14.5703125" style="3" customWidth="1"/>
    <col min="13072" max="13296" width="9.140625" style="3"/>
    <col min="13297" max="13297" width="3.42578125" style="3" customWidth="1"/>
    <col min="13298" max="13298" width="17.7109375" style="3" customWidth="1"/>
    <col min="13299" max="13299" width="8.28515625" style="3" customWidth="1"/>
    <col min="13300" max="13300" width="14.28515625" style="3" customWidth="1"/>
    <col min="13301" max="13301" width="8.140625" style="3" customWidth="1"/>
    <col min="13302" max="13302" width="8.7109375" style="3" customWidth="1"/>
    <col min="13303" max="13303" width="16.28515625" style="3" customWidth="1"/>
    <col min="13304" max="13304" width="11.28515625" style="3" customWidth="1"/>
    <col min="13305" max="13305" width="14.140625" style="3" customWidth="1"/>
    <col min="13306" max="13306" width="8.5703125" style="3" customWidth="1"/>
    <col min="13307" max="13307" width="17.28515625" style="3" customWidth="1"/>
    <col min="13308" max="13308" width="11.140625" style="3" customWidth="1"/>
    <col min="13309" max="13309" width="16.140625" style="3" customWidth="1"/>
    <col min="13310" max="13312" width="0" style="3" hidden="1" customWidth="1"/>
    <col min="13313" max="13313" width="15.140625" style="3" customWidth="1"/>
    <col min="13314" max="13314" width="10" style="3" customWidth="1"/>
    <col min="13315" max="13315" width="12.42578125" style="3" customWidth="1"/>
    <col min="13316" max="13316" width="10" style="3" customWidth="1"/>
    <col min="13317" max="13317" width="11.7109375" style="3" customWidth="1"/>
    <col min="13318" max="13321" width="0" style="3" hidden="1" customWidth="1"/>
    <col min="13322" max="13322" width="10.7109375" style="3" customWidth="1"/>
    <col min="13323" max="13324" width="0" style="3" hidden="1" customWidth="1"/>
    <col min="13325" max="13325" width="13.42578125" style="3" customWidth="1"/>
    <col min="13326" max="13326" width="13" style="3" customWidth="1"/>
    <col min="13327" max="13327" width="14.5703125" style="3" customWidth="1"/>
    <col min="13328" max="13552" width="9.140625" style="3"/>
    <col min="13553" max="13553" width="3.42578125" style="3" customWidth="1"/>
    <col min="13554" max="13554" width="17.7109375" style="3" customWidth="1"/>
    <col min="13555" max="13555" width="8.28515625" style="3" customWidth="1"/>
    <col min="13556" max="13556" width="14.28515625" style="3" customWidth="1"/>
    <col min="13557" max="13557" width="8.140625" style="3" customWidth="1"/>
    <col min="13558" max="13558" width="8.7109375" style="3" customWidth="1"/>
    <col min="13559" max="13559" width="16.28515625" style="3" customWidth="1"/>
    <col min="13560" max="13560" width="11.28515625" style="3" customWidth="1"/>
    <col min="13561" max="13561" width="14.140625" style="3" customWidth="1"/>
    <col min="13562" max="13562" width="8.5703125" style="3" customWidth="1"/>
    <col min="13563" max="13563" width="17.28515625" style="3" customWidth="1"/>
    <col min="13564" max="13564" width="11.140625" style="3" customWidth="1"/>
    <col min="13565" max="13565" width="16.140625" style="3" customWidth="1"/>
    <col min="13566" max="13568" width="0" style="3" hidden="1" customWidth="1"/>
    <col min="13569" max="13569" width="15.140625" style="3" customWidth="1"/>
    <col min="13570" max="13570" width="10" style="3" customWidth="1"/>
    <col min="13571" max="13571" width="12.42578125" style="3" customWidth="1"/>
    <col min="13572" max="13572" width="10" style="3" customWidth="1"/>
    <col min="13573" max="13573" width="11.7109375" style="3" customWidth="1"/>
    <col min="13574" max="13577" width="0" style="3" hidden="1" customWidth="1"/>
    <col min="13578" max="13578" width="10.7109375" style="3" customWidth="1"/>
    <col min="13579" max="13580" width="0" style="3" hidden="1" customWidth="1"/>
    <col min="13581" max="13581" width="13.42578125" style="3" customWidth="1"/>
    <col min="13582" max="13582" width="13" style="3" customWidth="1"/>
    <col min="13583" max="13583" width="14.5703125" style="3" customWidth="1"/>
    <col min="13584" max="13808" width="9.140625" style="3"/>
    <col min="13809" max="13809" width="3.42578125" style="3" customWidth="1"/>
    <col min="13810" max="13810" width="17.7109375" style="3" customWidth="1"/>
    <col min="13811" max="13811" width="8.28515625" style="3" customWidth="1"/>
    <col min="13812" max="13812" width="14.28515625" style="3" customWidth="1"/>
    <col min="13813" max="13813" width="8.140625" style="3" customWidth="1"/>
    <col min="13814" max="13814" width="8.7109375" style="3" customWidth="1"/>
    <col min="13815" max="13815" width="16.28515625" style="3" customWidth="1"/>
    <col min="13816" max="13816" width="11.28515625" style="3" customWidth="1"/>
    <col min="13817" max="13817" width="14.140625" style="3" customWidth="1"/>
    <col min="13818" max="13818" width="8.5703125" style="3" customWidth="1"/>
    <col min="13819" max="13819" width="17.28515625" style="3" customWidth="1"/>
    <col min="13820" max="13820" width="11.140625" style="3" customWidth="1"/>
    <col min="13821" max="13821" width="16.140625" style="3" customWidth="1"/>
    <col min="13822" max="13824" width="0" style="3" hidden="1" customWidth="1"/>
    <col min="13825" max="13825" width="15.140625" style="3" customWidth="1"/>
    <col min="13826" max="13826" width="10" style="3" customWidth="1"/>
    <col min="13827" max="13827" width="12.42578125" style="3" customWidth="1"/>
    <col min="13828" max="13828" width="10" style="3" customWidth="1"/>
    <col min="13829" max="13829" width="11.7109375" style="3" customWidth="1"/>
    <col min="13830" max="13833" width="0" style="3" hidden="1" customWidth="1"/>
    <col min="13834" max="13834" width="10.7109375" style="3" customWidth="1"/>
    <col min="13835" max="13836" width="0" style="3" hidden="1" customWidth="1"/>
    <col min="13837" max="13837" width="13.42578125" style="3" customWidth="1"/>
    <col min="13838" max="13838" width="13" style="3" customWidth="1"/>
    <col min="13839" max="13839" width="14.5703125" style="3" customWidth="1"/>
    <col min="13840" max="14064" width="9.140625" style="3"/>
    <col min="14065" max="14065" width="3.42578125" style="3" customWidth="1"/>
    <col min="14066" max="14066" width="17.7109375" style="3" customWidth="1"/>
    <col min="14067" max="14067" width="8.28515625" style="3" customWidth="1"/>
    <col min="14068" max="14068" width="14.28515625" style="3" customWidth="1"/>
    <col min="14069" max="14069" width="8.140625" style="3" customWidth="1"/>
    <col min="14070" max="14070" width="8.7109375" style="3" customWidth="1"/>
    <col min="14071" max="14071" width="16.28515625" style="3" customWidth="1"/>
    <col min="14072" max="14072" width="11.28515625" style="3" customWidth="1"/>
    <col min="14073" max="14073" width="14.140625" style="3" customWidth="1"/>
    <col min="14074" max="14074" width="8.5703125" style="3" customWidth="1"/>
    <col min="14075" max="14075" width="17.28515625" style="3" customWidth="1"/>
    <col min="14076" max="14076" width="11.140625" style="3" customWidth="1"/>
    <col min="14077" max="14077" width="16.140625" style="3" customWidth="1"/>
    <col min="14078" max="14080" width="0" style="3" hidden="1" customWidth="1"/>
    <col min="14081" max="14081" width="15.140625" style="3" customWidth="1"/>
    <col min="14082" max="14082" width="10" style="3" customWidth="1"/>
    <col min="14083" max="14083" width="12.42578125" style="3" customWidth="1"/>
    <col min="14084" max="14084" width="10" style="3" customWidth="1"/>
    <col min="14085" max="14085" width="11.7109375" style="3" customWidth="1"/>
    <col min="14086" max="14089" width="0" style="3" hidden="1" customWidth="1"/>
    <col min="14090" max="14090" width="10.7109375" style="3" customWidth="1"/>
    <col min="14091" max="14092" width="0" style="3" hidden="1" customWidth="1"/>
    <col min="14093" max="14093" width="13.42578125" style="3" customWidth="1"/>
    <col min="14094" max="14094" width="13" style="3" customWidth="1"/>
    <col min="14095" max="14095" width="14.5703125" style="3" customWidth="1"/>
    <col min="14096" max="14320" width="9.140625" style="3"/>
    <col min="14321" max="14321" width="3.42578125" style="3" customWidth="1"/>
    <col min="14322" max="14322" width="17.7109375" style="3" customWidth="1"/>
    <col min="14323" max="14323" width="8.28515625" style="3" customWidth="1"/>
    <col min="14324" max="14324" width="14.28515625" style="3" customWidth="1"/>
    <col min="14325" max="14325" width="8.140625" style="3" customWidth="1"/>
    <col min="14326" max="14326" width="8.7109375" style="3" customWidth="1"/>
    <col min="14327" max="14327" width="16.28515625" style="3" customWidth="1"/>
    <col min="14328" max="14328" width="11.28515625" style="3" customWidth="1"/>
    <col min="14329" max="14329" width="14.140625" style="3" customWidth="1"/>
    <col min="14330" max="14330" width="8.5703125" style="3" customWidth="1"/>
    <col min="14331" max="14331" width="17.28515625" style="3" customWidth="1"/>
    <col min="14332" max="14332" width="11.140625" style="3" customWidth="1"/>
    <col min="14333" max="14333" width="16.140625" style="3" customWidth="1"/>
    <col min="14334" max="14336" width="0" style="3" hidden="1" customWidth="1"/>
    <col min="14337" max="14337" width="15.140625" style="3" customWidth="1"/>
    <col min="14338" max="14338" width="10" style="3" customWidth="1"/>
    <col min="14339" max="14339" width="12.42578125" style="3" customWidth="1"/>
    <col min="14340" max="14340" width="10" style="3" customWidth="1"/>
    <col min="14341" max="14341" width="11.7109375" style="3" customWidth="1"/>
    <col min="14342" max="14345" width="0" style="3" hidden="1" customWidth="1"/>
    <col min="14346" max="14346" width="10.7109375" style="3" customWidth="1"/>
    <col min="14347" max="14348" width="0" style="3" hidden="1" customWidth="1"/>
    <col min="14349" max="14349" width="13.42578125" style="3" customWidth="1"/>
    <col min="14350" max="14350" width="13" style="3" customWidth="1"/>
    <col min="14351" max="14351" width="14.5703125" style="3" customWidth="1"/>
    <col min="14352" max="14576" width="9.140625" style="3"/>
    <col min="14577" max="14577" width="3.42578125" style="3" customWidth="1"/>
    <col min="14578" max="14578" width="17.7109375" style="3" customWidth="1"/>
    <col min="14579" max="14579" width="8.28515625" style="3" customWidth="1"/>
    <col min="14580" max="14580" width="14.28515625" style="3" customWidth="1"/>
    <col min="14581" max="14581" width="8.140625" style="3" customWidth="1"/>
    <col min="14582" max="14582" width="8.7109375" style="3" customWidth="1"/>
    <col min="14583" max="14583" width="16.28515625" style="3" customWidth="1"/>
    <col min="14584" max="14584" width="11.28515625" style="3" customWidth="1"/>
    <col min="14585" max="14585" width="14.140625" style="3" customWidth="1"/>
    <col min="14586" max="14586" width="8.5703125" style="3" customWidth="1"/>
    <col min="14587" max="14587" width="17.28515625" style="3" customWidth="1"/>
    <col min="14588" max="14588" width="11.140625" style="3" customWidth="1"/>
    <col min="14589" max="14589" width="16.140625" style="3" customWidth="1"/>
    <col min="14590" max="14592" width="0" style="3" hidden="1" customWidth="1"/>
    <col min="14593" max="14593" width="15.140625" style="3" customWidth="1"/>
    <col min="14594" max="14594" width="10" style="3" customWidth="1"/>
    <col min="14595" max="14595" width="12.42578125" style="3" customWidth="1"/>
    <col min="14596" max="14596" width="10" style="3" customWidth="1"/>
    <col min="14597" max="14597" width="11.7109375" style="3" customWidth="1"/>
    <col min="14598" max="14601" width="0" style="3" hidden="1" customWidth="1"/>
    <col min="14602" max="14602" width="10.7109375" style="3" customWidth="1"/>
    <col min="14603" max="14604" width="0" style="3" hidden="1" customWidth="1"/>
    <col min="14605" max="14605" width="13.42578125" style="3" customWidth="1"/>
    <col min="14606" max="14606" width="13" style="3" customWidth="1"/>
    <col min="14607" max="14607" width="14.5703125" style="3" customWidth="1"/>
    <col min="14608" max="14832" width="9.140625" style="3"/>
    <col min="14833" max="14833" width="3.42578125" style="3" customWidth="1"/>
    <col min="14834" max="14834" width="17.7109375" style="3" customWidth="1"/>
    <col min="14835" max="14835" width="8.28515625" style="3" customWidth="1"/>
    <col min="14836" max="14836" width="14.28515625" style="3" customWidth="1"/>
    <col min="14837" max="14837" width="8.140625" style="3" customWidth="1"/>
    <col min="14838" max="14838" width="8.7109375" style="3" customWidth="1"/>
    <col min="14839" max="14839" width="16.28515625" style="3" customWidth="1"/>
    <col min="14840" max="14840" width="11.28515625" style="3" customWidth="1"/>
    <col min="14841" max="14841" width="14.140625" style="3" customWidth="1"/>
    <col min="14842" max="14842" width="8.5703125" style="3" customWidth="1"/>
    <col min="14843" max="14843" width="17.28515625" style="3" customWidth="1"/>
    <col min="14844" max="14844" width="11.140625" style="3" customWidth="1"/>
    <col min="14845" max="14845" width="16.140625" style="3" customWidth="1"/>
    <col min="14846" max="14848" width="0" style="3" hidden="1" customWidth="1"/>
    <col min="14849" max="14849" width="15.140625" style="3" customWidth="1"/>
    <col min="14850" max="14850" width="10" style="3" customWidth="1"/>
    <col min="14851" max="14851" width="12.42578125" style="3" customWidth="1"/>
    <col min="14852" max="14852" width="10" style="3" customWidth="1"/>
    <col min="14853" max="14853" width="11.7109375" style="3" customWidth="1"/>
    <col min="14854" max="14857" width="0" style="3" hidden="1" customWidth="1"/>
    <col min="14858" max="14858" width="10.7109375" style="3" customWidth="1"/>
    <col min="14859" max="14860" width="0" style="3" hidden="1" customWidth="1"/>
    <col min="14861" max="14861" width="13.42578125" style="3" customWidth="1"/>
    <col min="14862" max="14862" width="13" style="3" customWidth="1"/>
    <col min="14863" max="14863" width="14.5703125" style="3" customWidth="1"/>
    <col min="14864" max="15088" width="9.140625" style="3"/>
    <col min="15089" max="15089" width="3.42578125" style="3" customWidth="1"/>
    <col min="15090" max="15090" width="17.7109375" style="3" customWidth="1"/>
    <col min="15091" max="15091" width="8.28515625" style="3" customWidth="1"/>
    <col min="15092" max="15092" width="14.28515625" style="3" customWidth="1"/>
    <col min="15093" max="15093" width="8.140625" style="3" customWidth="1"/>
    <col min="15094" max="15094" width="8.7109375" style="3" customWidth="1"/>
    <col min="15095" max="15095" width="16.28515625" style="3" customWidth="1"/>
    <col min="15096" max="15096" width="11.28515625" style="3" customWidth="1"/>
    <col min="15097" max="15097" width="14.140625" style="3" customWidth="1"/>
    <col min="15098" max="15098" width="8.5703125" style="3" customWidth="1"/>
    <col min="15099" max="15099" width="17.28515625" style="3" customWidth="1"/>
    <col min="15100" max="15100" width="11.140625" style="3" customWidth="1"/>
    <col min="15101" max="15101" width="16.140625" style="3" customWidth="1"/>
    <col min="15102" max="15104" width="0" style="3" hidden="1" customWidth="1"/>
    <col min="15105" max="15105" width="15.140625" style="3" customWidth="1"/>
    <col min="15106" max="15106" width="10" style="3" customWidth="1"/>
    <col min="15107" max="15107" width="12.42578125" style="3" customWidth="1"/>
    <col min="15108" max="15108" width="10" style="3" customWidth="1"/>
    <col min="15109" max="15109" width="11.7109375" style="3" customWidth="1"/>
    <col min="15110" max="15113" width="0" style="3" hidden="1" customWidth="1"/>
    <col min="15114" max="15114" width="10.7109375" style="3" customWidth="1"/>
    <col min="15115" max="15116" width="0" style="3" hidden="1" customWidth="1"/>
    <col min="15117" max="15117" width="13.42578125" style="3" customWidth="1"/>
    <col min="15118" max="15118" width="13" style="3" customWidth="1"/>
    <col min="15119" max="15119" width="14.5703125" style="3" customWidth="1"/>
    <col min="15120" max="15344" width="9.140625" style="3"/>
    <col min="15345" max="15345" width="3.42578125" style="3" customWidth="1"/>
    <col min="15346" max="15346" width="17.7109375" style="3" customWidth="1"/>
    <col min="15347" max="15347" width="8.28515625" style="3" customWidth="1"/>
    <col min="15348" max="15348" width="14.28515625" style="3" customWidth="1"/>
    <col min="15349" max="15349" width="8.140625" style="3" customWidth="1"/>
    <col min="15350" max="15350" width="8.7109375" style="3" customWidth="1"/>
    <col min="15351" max="15351" width="16.28515625" style="3" customWidth="1"/>
    <col min="15352" max="15352" width="11.28515625" style="3" customWidth="1"/>
    <col min="15353" max="15353" width="14.140625" style="3" customWidth="1"/>
    <col min="15354" max="15354" width="8.5703125" style="3" customWidth="1"/>
    <col min="15355" max="15355" width="17.28515625" style="3" customWidth="1"/>
    <col min="15356" max="15356" width="11.140625" style="3" customWidth="1"/>
    <col min="15357" max="15357" width="16.140625" style="3" customWidth="1"/>
    <col min="15358" max="15360" width="0" style="3" hidden="1" customWidth="1"/>
    <col min="15361" max="15361" width="15.140625" style="3" customWidth="1"/>
    <col min="15362" max="15362" width="10" style="3" customWidth="1"/>
    <col min="15363" max="15363" width="12.42578125" style="3" customWidth="1"/>
    <col min="15364" max="15364" width="10" style="3" customWidth="1"/>
    <col min="15365" max="15365" width="11.7109375" style="3" customWidth="1"/>
    <col min="15366" max="15369" width="0" style="3" hidden="1" customWidth="1"/>
    <col min="15370" max="15370" width="10.7109375" style="3" customWidth="1"/>
    <col min="15371" max="15372" width="0" style="3" hidden="1" customWidth="1"/>
    <col min="15373" max="15373" width="13.42578125" style="3" customWidth="1"/>
    <col min="15374" max="15374" width="13" style="3" customWidth="1"/>
    <col min="15375" max="15375" width="14.5703125" style="3" customWidth="1"/>
    <col min="15376" max="15600" width="9.140625" style="3"/>
    <col min="15601" max="15601" width="3.42578125" style="3" customWidth="1"/>
    <col min="15602" max="15602" width="17.7109375" style="3" customWidth="1"/>
    <col min="15603" max="15603" width="8.28515625" style="3" customWidth="1"/>
    <col min="15604" max="15604" width="14.28515625" style="3" customWidth="1"/>
    <col min="15605" max="15605" width="8.140625" style="3" customWidth="1"/>
    <col min="15606" max="15606" width="8.7109375" style="3" customWidth="1"/>
    <col min="15607" max="15607" width="16.28515625" style="3" customWidth="1"/>
    <col min="15608" max="15608" width="11.28515625" style="3" customWidth="1"/>
    <col min="15609" max="15609" width="14.140625" style="3" customWidth="1"/>
    <col min="15610" max="15610" width="8.5703125" style="3" customWidth="1"/>
    <col min="15611" max="15611" width="17.28515625" style="3" customWidth="1"/>
    <col min="15612" max="15612" width="11.140625" style="3" customWidth="1"/>
    <col min="15613" max="15613" width="16.140625" style="3" customWidth="1"/>
    <col min="15614" max="15616" width="0" style="3" hidden="1" customWidth="1"/>
    <col min="15617" max="15617" width="15.140625" style="3" customWidth="1"/>
    <col min="15618" max="15618" width="10" style="3" customWidth="1"/>
    <col min="15619" max="15619" width="12.42578125" style="3" customWidth="1"/>
    <col min="15620" max="15620" width="10" style="3" customWidth="1"/>
    <col min="15621" max="15621" width="11.7109375" style="3" customWidth="1"/>
    <col min="15622" max="15625" width="0" style="3" hidden="1" customWidth="1"/>
    <col min="15626" max="15626" width="10.7109375" style="3" customWidth="1"/>
    <col min="15627" max="15628" width="0" style="3" hidden="1" customWidth="1"/>
    <col min="15629" max="15629" width="13.42578125" style="3" customWidth="1"/>
    <col min="15630" max="15630" width="13" style="3" customWidth="1"/>
    <col min="15631" max="15631" width="14.5703125" style="3" customWidth="1"/>
    <col min="15632" max="15856" width="9.140625" style="3"/>
    <col min="15857" max="15857" width="3.42578125" style="3" customWidth="1"/>
    <col min="15858" max="15858" width="17.7109375" style="3" customWidth="1"/>
    <col min="15859" max="15859" width="8.28515625" style="3" customWidth="1"/>
    <col min="15860" max="15860" width="14.28515625" style="3" customWidth="1"/>
    <col min="15861" max="15861" width="8.140625" style="3" customWidth="1"/>
    <col min="15862" max="15862" width="8.7109375" style="3" customWidth="1"/>
    <col min="15863" max="15863" width="16.28515625" style="3" customWidth="1"/>
    <col min="15864" max="15864" width="11.28515625" style="3" customWidth="1"/>
    <col min="15865" max="15865" width="14.140625" style="3" customWidth="1"/>
    <col min="15866" max="15866" width="8.5703125" style="3" customWidth="1"/>
    <col min="15867" max="15867" width="17.28515625" style="3" customWidth="1"/>
    <col min="15868" max="15868" width="11.140625" style="3" customWidth="1"/>
    <col min="15869" max="15869" width="16.140625" style="3" customWidth="1"/>
    <col min="15870" max="15872" width="0" style="3" hidden="1" customWidth="1"/>
    <col min="15873" max="15873" width="15.140625" style="3" customWidth="1"/>
    <col min="15874" max="15874" width="10" style="3" customWidth="1"/>
    <col min="15875" max="15875" width="12.42578125" style="3" customWidth="1"/>
    <col min="15876" max="15876" width="10" style="3" customWidth="1"/>
    <col min="15877" max="15877" width="11.7109375" style="3" customWidth="1"/>
    <col min="15878" max="15881" width="0" style="3" hidden="1" customWidth="1"/>
    <col min="15882" max="15882" width="10.7109375" style="3" customWidth="1"/>
    <col min="15883" max="15884" width="0" style="3" hidden="1" customWidth="1"/>
    <col min="15885" max="15885" width="13.42578125" style="3" customWidth="1"/>
    <col min="15886" max="15886" width="13" style="3" customWidth="1"/>
    <col min="15887" max="15887" width="14.5703125" style="3" customWidth="1"/>
    <col min="15888" max="16112" width="9.140625" style="3"/>
    <col min="16113" max="16113" width="3.42578125" style="3" customWidth="1"/>
    <col min="16114" max="16114" width="17.7109375" style="3" customWidth="1"/>
    <col min="16115" max="16115" width="8.28515625" style="3" customWidth="1"/>
    <col min="16116" max="16116" width="14.28515625" style="3" customWidth="1"/>
    <col min="16117" max="16117" width="8.140625" style="3" customWidth="1"/>
    <col min="16118" max="16118" width="8.7109375" style="3" customWidth="1"/>
    <col min="16119" max="16119" width="16.28515625" style="3" customWidth="1"/>
    <col min="16120" max="16120" width="11.28515625" style="3" customWidth="1"/>
    <col min="16121" max="16121" width="14.140625" style="3" customWidth="1"/>
    <col min="16122" max="16122" width="8.5703125" style="3" customWidth="1"/>
    <col min="16123" max="16123" width="17.28515625" style="3" customWidth="1"/>
    <col min="16124" max="16124" width="11.140625" style="3" customWidth="1"/>
    <col min="16125" max="16125" width="16.140625" style="3" customWidth="1"/>
    <col min="16126" max="16128" width="0" style="3" hidden="1" customWidth="1"/>
    <col min="16129" max="16129" width="15.140625" style="3" customWidth="1"/>
    <col min="16130" max="16130" width="10" style="3" customWidth="1"/>
    <col min="16131" max="16131" width="12.42578125" style="3" customWidth="1"/>
    <col min="16132" max="16132" width="10" style="3" customWidth="1"/>
    <col min="16133" max="16133" width="11.7109375" style="3" customWidth="1"/>
    <col min="16134" max="16137" width="0" style="3" hidden="1" customWidth="1"/>
    <col min="16138" max="16138" width="10.7109375" style="3" customWidth="1"/>
    <col min="16139" max="16140" width="0" style="3" hidden="1" customWidth="1"/>
    <col min="16141" max="16141" width="13.42578125" style="3" customWidth="1"/>
    <col min="16142" max="16142" width="13" style="3" customWidth="1"/>
    <col min="16143" max="16143" width="14.5703125" style="3" customWidth="1"/>
    <col min="16144" max="16384" width="9.140625" style="3"/>
  </cols>
  <sheetData>
    <row r="1" spans="1:26" x14ac:dyDescent="0.25">
      <c r="V1" s="52" t="s">
        <v>41</v>
      </c>
    </row>
    <row r="2" spans="1:26" ht="51" customHeight="1" x14ac:dyDescent="0.25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</row>
    <row r="3" spans="1:26" x14ac:dyDescent="0.25">
      <c r="B3" s="4">
        <v>5335260</v>
      </c>
      <c r="M3" s="7">
        <v>1000</v>
      </c>
      <c r="N3" s="7"/>
      <c r="P3" s="7"/>
      <c r="Q3" s="7"/>
      <c r="R3" s="7"/>
      <c r="S3" s="7"/>
      <c r="T3" s="7"/>
      <c r="U3" s="7"/>
      <c r="V3" s="7"/>
    </row>
    <row r="4" spans="1:26" s="9" customFormat="1" ht="57" customHeight="1" x14ac:dyDescent="0.2">
      <c r="A4" s="54" t="s">
        <v>0</v>
      </c>
      <c r="B4" s="54" t="s">
        <v>1</v>
      </c>
      <c r="C4" s="54" t="s">
        <v>2</v>
      </c>
      <c r="D4" s="54" t="s">
        <v>3</v>
      </c>
      <c r="E4" s="54"/>
      <c r="F4" s="54"/>
      <c r="G4" s="55" t="s">
        <v>4</v>
      </c>
      <c r="H4" s="54" t="s">
        <v>5</v>
      </c>
      <c r="I4" s="54" t="s">
        <v>6</v>
      </c>
      <c r="J4" s="54" t="s">
        <v>8</v>
      </c>
      <c r="K4" s="54" t="s">
        <v>7</v>
      </c>
      <c r="L4" s="54" t="s">
        <v>9</v>
      </c>
      <c r="M4" s="62" t="s">
        <v>10</v>
      </c>
      <c r="N4" s="56" t="s">
        <v>11</v>
      </c>
      <c r="O4" s="58" t="s">
        <v>12</v>
      </c>
      <c r="P4" s="56" t="s">
        <v>13</v>
      </c>
      <c r="Q4" s="58" t="s">
        <v>14</v>
      </c>
      <c r="R4" s="56" t="s">
        <v>15</v>
      </c>
      <c r="S4" s="58" t="s">
        <v>16</v>
      </c>
      <c r="T4" s="59" t="s">
        <v>17</v>
      </c>
      <c r="U4" s="60"/>
      <c r="V4" s="61"/>
      <c r="W4" s="59" t="s">
        <v>17</v>
      </c>
      <c r="X4" s="60"/>
      <c r="Y4" s="61"/>
      <c r="Z4" s="8"/>
    </row>
    <row r="5" spans="1:26" s="9" customFormat="1" ht="69.75" customHeight="1" x14ac:dyDescent="0.2">
      <c r="A5" s="54"/>
      <c r="B5" s="54"/>
      <c r="C5" s="54"/>
      <c r="D5" s="10" t="s">
        <v>18</v>
      </c>
      <c r="E5" s="10" t="s">
        <v>19</v>
      </c>
      <c r="F5" s="10" t="s">
        <v>20</v>
      </c>
      <c r="G5" s="55"/>
      <c r="H5" s="54"/>
      <c r="I5" s="54"/>
      <c r="J5" s="54"/>
      <c r="K5" s="54"/>
      <c r="L5" s="54"/>
      <c r="M5" s="62"/>
      <c r="N5" s="57"/>
      <c r="O5" s="58"/>
      <c r="P5" s="57"/>
      <c r="Q5" s="58"/>
      <c r="R5" s="57"/>
      <c r="S5" s="58"/>
      <c r="T5" s="11">
        <v>2022</v>
      </c>
      <c r="U5" s="11">
        <v>2023</v>
      </c>
      <c r="V5" s="11">
        <v>2024</v>
      </c>
      <c r="W5" s="11">
        <v>2022</v>
      </c>
      <c r="X5" s="11">
        <v>2023</v>
      </c>
      <c r="Y5" s="11">
        <v>2024</v>
      </c>
      <c r="Z5" s="8"/>
    </row>
    <row r="6" spans="1:26" ht="12.75" x14ac:dyDescent="0.2">
      <c r="A6" s="12">
        <v>1</v>
      </c>
      <c r="B6" s="12" t="s">
        <v>21</v>
      </c>
      <c r="C6" s="13">
        <f t="shared" ref="C6:C23" si="0">D6+E6+F6</f>
        <v>15</v>
      </c>
      <c r="D6" s="13">
        <v>9</v>
      </c>
      <c r="E6" s="13">
        <v>4</v>
      </c>
      <c r="F6" s="13">
        <v>2</v>
      </c>
      <c r="G6" s="14">
        <v>19641.77</v>
      </c>
      <c r="H6" s="15">
        <f t="shared" ref="H6:H23" si="1">ROUND(C6*G6/1000,1)</f>
        <v>294.60000000000002</v>
      </c>
      <c r="I6" s="16">
        <v>0</v>
      </c>
      <c r="J6" s="14">
        <v>150079.16</v>
      </c>
      <c r="K6" s="17">
        <f t="shared" ref="K6:K23" si="2">I6+C6</f>
        <v>15</v>
      </c>
      <c r="L6" s="18">
        <f t="shared" ref="L6:L23" si="3">ROUND(J6*I6/1000,1)</f>
        <v>0</v>
      </c>
      <c r="M6" s="19">
        <f t="shared" ref="M6:M23" si="4">ROUND((L6+H6),1)*$M$3</f>
        <v>294600</v>
      </c>
      <c r="N6" s="19">
        <v>318.5</v>
      </c>
      <c r="O6" s="20">
        <v>318500</v>
      </c>
      <c r="P6" s="19">
        <v>328.4</v>
      </c>
      <c r="Q6" s="20">
        <v>328400</v>
      </c>
      <c r="R6" s="20"/>
      <c r="S6" s="20"/>
      <c r="T6" s="19">
        <v>318.5</v>
      </c>
      <c r="U6" s="20">
        <f>T6/$T$24*$U$34</f>
        <v>328.49246737103795</v>
      </c>
      <c r="V6" s="20">
        <v>0</v>
      </c>
      <c r="W6" s="21">
        <f>ROUND($D$31*1000/$M$24*$M$6,-2)/1000</f>
        <v>282.39999999999998</v>
      </c>
      <c r="X6" s="22">
        <f>ROUND($D$32*1000/$M$24*M6,-2)/1000</f>
        <v>293.7</v>
      </c>
      <c r="Y6" s="22">
        <f>ROUND($D$33*1000/$M$24*M6,-2)/1000</f>
        <v>305.39999999999998</v>
      </c>
      <c r="Z6" s="23"/>
    </row>
    <row r="7" spans="1:26" ht="12.75" x14ac:dyDescent="0.2">
      <c r="A7" s="12">
        <v>2</v>
      </c>
      <c r="B7" s="12" t="s">
        <v>22</v>
      </c>
      <c r="C7" s="13">
        <f t="shared" si="0"/>
        <v>10</v>
      </c>
      <c r="D7" s="13">
        <v>6</v>
      </c>
      <c r="E7" s="13">
        <v>3</v>
      </c>
      <c r="F7" s="13">
        <v>1</v>
      </c>
      <c r="G7" s="14">
        <v>19641.77</v>
      </c>
      <c r="H7" s="15">
        <f t="shared" si="1"/>
        <v>196.4</v>
      </c>
      <c r="I7" s="16">
        <v>1</v>
      </c>
      <c r="J7" s="14">
        <v>150079.16</v>
      </c>
      <c r="K7" s="17">
        <f t="shared" si="2"/>
        <v>11</v>
      </c>
      <c r="L7" s="18">
        <f t="shared" si="3"/>
        <v>150.1</v>
      </c>
      <c r="M7" s="19">
        <f t="shared" si="4"/>
        <v>346500</v>
      </c>
      <c r="N7" s="19">
        <v>374.7</v>
      </c>
      <c r="O7" s="20">
        <v>374700</v>
      </c>
      <c r="P7" s="19">
        <v>386.4</v>
      </c>
      <c r="Q7" s="20">
        <v>386400</v>
      </c>
      <c r="R7" s="20"/>
      <c r="S7" s="20"/>
      <c r="T7" s="19">
        <v>374.7</v>
      </c>
      <c r="U7" s="20">
        <f t="shared" ref="U7:U23" si="5">T7/$T$24*$U$34</f>
        <v>386.45565941578627</v>
      </c>
      <c r="V7" s="20">
        <v>0</v>
      </c>
      <c r="W7" s="21">
        <f t="shared" ref="W7:W23" si="6">ROUND($D$31*1000/$M$24*M7,-2)/1000</f>
        <v>332.1</v>
      </c>
      <c r="X7" s="22">
        <f>ROUND($D$32*1000/$M$24*M7,-2)/1000</f>
        <v>345.4</v>
      </c>
      <c r="Y7" s="22">
        <f>ROUND($D$33*1000/$M$24*M7,-2)/1000</f>
        <v>359.2</v>
      </c>
      <c r="Z7" s="23"/>
    </row>
    <row r="8" spans="1:26" ht="12.75" x14ac:dyDescent="0.2">
      <c r="A8" s="12">
        <v>3</v>
      </c>
      <c r="B8" s="12" t="s">
        <v>23</v>
      </c>
      <c r="C8" s="13">
        <f t="shared" si="0"/>
        <v>25</v>
      </c>
      <c r="D8" s="13">
        <v>17</v>
      </c>
      <c r="E8" s="13">
        <v>4</v>
      </c>
      <c r="F8" s="13">
        <v>4</v>
      </c>
      <c r="G8" s="14">
        <v>19641.77</v>
      </c>
      <c r="H8" s="15">
        <f t="shared" si="1"/>
        <v>491</v>
      </c>
      <c r="I8" s="16">
        <v>1</v>
      </c>
      <c r="J8" s="14">
        <v>150079.16</v>
      </c>
      <c r="K8" s="17">
        <f t="shared" si="2"/>
        <v>26</v>
      </c>
      <c r="L8" s="18">
        <f t="shared" si="3"/>
        <v>150.1</v>
      </c>
      <c r="M8" s="19">
        <f t="shared" si="4"/>
        <v>641100</v>
      </c>
      <c r="N8" s="19">
        <v>629.4</v>
      </c>
      <c r="O8" s="20">
        <v>629400</v>
      </c>
      <c r="P8" s="19">
        <v>649.1</v>
      </c>
      <c r="Q8" s="20">
        <v>649100</v>
      </c>
      <c r="R8" s="20"/>
      <c r="S8" s="20"/>
      <c r="T8" s="19">
        <v>629.4</v>
      </c>
      <c r="U8" s="20">
        <f t="shared" si="5"/>
        <v>649.14649596022389</v>
      </c>
      <c r="V8" s="20">
        <v>0</v>
      </c>
      <c r="W8" s="21">
        <f t="shared" si="6"/>
        <v>614.5</v>
      </c>
      <c r="X8" s="22">
        <f>ROUND($D$32*1000/$M$24*M8,-2)/1000</f>
        <v>639</v>
      </c>
      <c r="Y8" s="22">
        <f>ROUND($D$33*1000/$M$24*M8,-2)/1000</f>
        <v>664.6</v>
      </c>
      <c r="Z8" s="23"/>
    </row>
    <row r="9" spans="1:26" ht="12.75" x14ac:dyDescent="0.2">
      <c r="A9" s="12">
        <v>4</v>
      </c>
      <c r="B9" s="12" t="s">
        <v>24</v>
      </c>
      <c r="C9" s="13">
        <f t="shared" si="0"/>
        <v>86</v>
      </c>
      <c r="D9" s="13">
        <v>37</v>
      </c>
      <c r="E9" s="13">
        <v>32</v>
      </c>
      <c r="F9" s="13">
        <v>17</v>
      </c>
      <c r="G9" s="14">
        <v>19641.77</v>
      </c>
      <c r="H9" s="15">
        <f t="shared" si="1"/>
        <v>1689.2</v>
      </c>
      <c r="I9" s="16">
        <v>4</v>
      </c>
      <c r="J9" s="14">
        <v>150079.16</v>
      </c>
      <c r="K9" s="17">
        <f t="shared" si="2"/>
        <v>90</v>
      </c>
      <c r="L9" s="18">
        <f t="shared" si="3"/>
        <v>600.29999999999995</v>
      </c>
      <c r="M9" s="19">
        <f t="shared" si="4"/>
        <v>2289500</v>
      </c>
      <c r="N9" s="19">
        <v>2475.5</v>
      </c>
      <c r="O9" s="20">
        <v>2475500</v>
      </c>
      <c r="P9" s="19">
        <v>2553.1</v>
      </c>
      <c r="Q9" s="20">
        <v>2553100</v>
      </c>
      <c r="R9" s="20"/>
      <c r="S9" s="20"/>
      <c r="T9" s="19">
        <v>2475.5</v>
      </c>
      <c r="U9" s="20">
        <f t="shared" si="5"/>
        <v>2553.1651584835304</v>
      </c>
      <c r="V9" s="20">
        <v>0</v>
      </c>
      <c r="W9" s="21">
        <f t="shared" si="6"/>
        <v>2194.3000000000002</v>
      </c>
      <c r="X9" s="22">
        <f>ROUND($D$32*1000/$M$24*M9,-2)/1000</f>
        <v>2282.1</v>
      </c>
      <c r="Y9" s="22">
        <f>ROUND($D$33*1000/$M$24*M9,-2)/1000</f>
        <v>2373.4</v>
      </c>
      <c r="Z9" s="23"/>
    </row>
    <row r="10" spans="1:26" ht="12.75" x14ac:dyDescent="0.2">
      <c r="A10" s="12">
        <v>5</v>
      </c>
      <c r="B10" s="12" t="s">
        <v>25</v>
      </c>
      <c r="C10" s="13">
        <f t="shared" si="0"/>
        <v>40</v>
      </c>
      <c r="D10" s="13">
        <v>25</v>
      </c>
      <c r="E10" s="13">
        <v>10</v>
      </c>
      <c r="F10" s="13">
        <v>5</v>
      </c>
      <c r="G10" s="14">
        <v>19641.77</v>
      </c>
      <c r="H10" s="15">
        <f t="shared" si="1"/>
        <v>785.7</v>
      </c>
      <c r="I10" s="16">
        <v>0</v>
      </c>
      <c r="J10" s="14">
        <v>150079.16</v>
      </c>
      <c r="K10" s="17">
        <f t="shared" si="2"/>
        <v>40</v>
      </c>
      <c r="L10" s="18">
        <f t="shared" si="3"/>
        <v>0</v>
      </c>
      <c r="M10" s="19">
        <f t="shared" si="4"/>
        <v>785700</v>
      </c>
      <c r="N10" s="19">
        <v>764.5</v>
      </c>
      <c r="O10" s="20">
        <v>764500</v>
      </c>
      <c r="P10" s="19">
        <v>788.4</v>
      </c>
      <c r="Q10" s="20">
        <v>788400</v>
      </c>
      <c r="R10" s="20"/>
      <c r="S10" s="20"/>
      <c r="T10" s="19">
        <v>764.5</v>
      </c>
      <c r="U10" s="20">
        <f t="shared" si="5"/>
        <v>788.4850590428839</v>
      </c>
      <c r="V10" s="20">
        <v>0</v>
      </c>
      <c r="W10" s="21">
        <f t="shared" si="6"/>
        <v>753</v>
      </c>
      <c r="X10" s="22">
        <f>ROUND($D$32*1000/$M$24*M10,-2)/1000</f>
        <v>783.2</v>
      </c>
      <c r="Y10" s="22">
        <f>ROUND($D$33*1000/$M$24*M10,-2)/1000</f>
        <v>814.5</v>
      </c>
      <c r="Z10" s="23"/>
    </row>
    <row r="11" spans="1:26" ht="12.75" x14ac:dyDescent="0.2">
      <c r="A11" s="12">
        <v>6</v>
      </c>
      <c r="B11" s="12" t="s">
        <v>26</v>
      </c>
      <c r="C11" s="13">
        <f t="shared" si="0"/>
        <v>91</v>
      </c>
      <c r="D11" s="13">
        <v>55</v>
      </c>
      <c r="E11" s="13">
        <v>25</v>
      </c>
      <c r="F11" s="13">
        <v>11</v>
      </c>
      <c r="G11" s="14">
        <v>19641.77</v>
      </c>
      <c r="H11" s="15">
        <f t="shared" si="1"/>
        <v>1787.4</v>
      </c>
      <c r="I11" s="24">
        <v>7</v>
      </c>
      <c r="J11" s="14">
        <v>150079.16</v>
      </c>
      <c r="K11" s="17">
        <f t="shared" si="2"/>
        <v>98</v>
      </c>
      <c r="L11" s="18">
        <f t="shared" si="3"/>
        <v>1050.5999999999999</v>
      </c>
      <c r="M11" s="19">
        <f t="shared" si="4"/>
        <v>2838000</v>
      </c>
      <c r="N11" s="19">
        <v>2382.8000000000002</v>
      </c>
      <c r="O11" s="20">
        <v>2382800</v>
      </c>
      <c r="P11" s="19">
        <v>2457.6</v>
      </c>
      <c r="Q11" s="20">
        <v>2457600</v>
      </c>
      <c r="R11" s="20"/>
      <c r="S11" s="20"/>
      <c r="T11" s="19">
        <v>2382.8000000000002</v>
      </c>
      <c r="U11" s="20">
        <f t="shared" si="5"/>
        <v>2457.5568328154136</v>
      </c>
      <c r="V11" s="20">
        <v>0</v>
      </c>
      <c r="W11" s="21">
        <f t="shared" si="6"/>
        <v>2720</v>
      </c>
      <c r="X11" s="22">
        <f>ROUND($D$32*1000/$M$24*M11,-2)/1000+0.2</f>
        <v>2829.1</v>
      </c>
      <c r="Y11" s="22">
        <f>ROUND($D$33*1000/$M$24*M11,-2)/1000+0.2</f>
        <v>2942.2</v>
      </c>
      <c r="Z11" s="23"/>
    </row>
    <row r="12" spans="1:26" ht="12.75" x14ac:dyDescent="0.2">
      <c r="A12" s="12">
        <v>7</v>
      </c>
      <c r="B12" s="12" t="s">
        <v>27</v>
      </c>
      <c r="C12" s="13">
        <f t="shared" si="0"/>
        <v>9</v>
      </c>
      <c r="D12" s="13">
        <v>7</v>
      </c>
      <c r="E12" s="13">
        <v>2</v>
      </c>
      <c r="F12" s="13"/>
      <c r="G12" s="14">
        <v>19641.77</v>
      </c>
      <c r="H12" s="15">
        <f t="shared" si="1"/>
        <v>176.8</v>
      </c>
      <c r="I12" s="16">
        <v>0</v>
      </c>
      <c r="J12" s="14">
        <v>150079.16</v>
      </c>
      <c r="K12" s="17">
        <f t="shared" si="2"/>
        <v>9</v>
      </c>
      <c r="L12" s="18">
        <f t="shared" si="3"/>
        <v>0</v>
      </c>
      <c r="M12" s="19">
        <f t="shared" si="4"/>
        <v>176800</v>
      </c>
      <c r="N12" s="19">
        <v>169.9</v>
      </c>
      <c r="O12" s="20">
        <v>169900</v>
      </c>
      <c r="P12" s="19">
        <v>175.3</v>
      </c>
      <c r="Q12" s="20">
        <v>175300</v>
      </c>
      <c r="R12" s="20"/>
      <c r="S12" s="20"/>
      <c r="T12" s="19">
        <v>169.9</v>
      </c>
      <c r="U12" s="20">
        <f t="shared" si="5"/>
        <v>175.23036171535119</v>
      </c>
      <c r="V12" s="20">
        <v>0</v>
      </c>
      <c r="W12" s="21">
        <f t="shared" si="6"/>
        <v>169.5</v>
      </c>
      <c r="X12" s="22">
        <f t="shared" ref="X12:X23" si="7">ROUND($D$32*1000/$M$24*M12,-2)/1000</f>
        <v>176.2</v>
      </c>
      <c r="Y12" s="22">
        <f t="shared" ref="Y12:Y23" si="8">ROUND($D$33*1000/$M$24*M12,-2)/1000</f>
        <v>183.3</v>
      </c>
      <c r="Z12" s="23"/>
    </row>
    <row r="13" spans="1:26" ht="12.75" x14ac:dyDescent="0.2">
      <c r="A13" s="12">
        <v>8</v>
      </c>
      <c r="B13" s="12" t="s">
        <v>28</v>
      </c>
      <c r="C13" s="13">
        <f t="shared" si="0"/>
        <v>22</v>
      </c>
      <c r="D13" s="13">
        <v>10</v>
      </c>
      <c r="E13" s="13">
        <v>6</v>
      </c>
      <c r="F13" s="13">
        <v>6</v>
      </c>
      <c r="G13" s="14">
        <v>19641.77</v>
      </c>
      <c r="H13" s="15">
        <f t="shared" si="1"/>
        <v>432.1</v>
      </c>
      <c r="I13" s="16">
        <v>1</v>
      </c>
      <c r="J13" s="14">
        <v>150079.16</v>
      </c>
      <c r="K13" s="17">
        <f t="shared" si="2"/>
        <v>23</v>
      </c>
      <c r="L13" s="18">
        <f t="shared" si="3"/>
        <v>150.1</v>
      </c>
      <c r="M13" s="19">
        <f t="shared" si="4"/>
        <v>582200</v>
      </c>
      <c r="N13" s="19">
        <v>629.4</v>
      </c>
      <c r="O13" s="20">
        <v>629400</v>
      </c>
      <c r="P13" s="19">
        <v>649.20000000000005</v>
      </c>
      <c r="Q13" s="20">
        <v>649200</v>
      </c>
      <c r="R13" s="20"/>
      <c r="S13" s="20"/>
      <c r="T13" s="19">
        <v>629.4</v>
      </c>
      <c r="U13" s="20">
        <f t="shared" si="5"/>
        <v>649.14649596022389</v>
      </c>
      <c r="V13" s="20">
        <v>0</v>
      </c>
      <c r="W13" s="21">
        <f t="shared" si="6"/>
        <v>558</v>
      </c>
      <c r="X13" s="22">
        <f t="shared" si="7"/>
        <v>580.29999999999995</v>
      </c>
      <c r="Y13" s="22">
        <f t="shared" si="8"/>
        <v>603.5</v>
      </c>
      <c r="Z13" s="23"/>
    </row>
    <row r="14" spans="1:26" ht="12.75" x14ac:dyDescent="0.2">
      <c r="A14" s="12">
        <v>9</v>
      </c>
      <c r="B14" s="12" t="s">
        <v>29</v>
      </c>
      <c r="C14" s="13">
        <f t="shared" si="0"/>
        <v>15</v>
      </c>
      <c r="D14" s="13">
        <v>9</v>
      </c>
      <c r="E14" s="13">
        <v>4</v>
      </c>
      <c r="F14" s="13">
        <v>2</v>
      </c>
      <c r="G14" s="14">
        <v>19641.77</v>
      </c>
      <c r="H14" s="15">
        <f t="shared" si="1"/>
        <v>294.60000000000002</v>
      </c>
      <c r="I14" s="16">
        <v>0</v>
      </c>
      <c r="J14" s="14">
        <v>150079.16</v>
      </c>
      <c r="K14" s="17">
        <f t="shared" si="2"/>
        <v>15</v>
      </c>
      <c r="L14" s="18">
        <f t="shared" si="3"/>
        <v>0</v>
      </c>
      <c r="M14" s="19">
        <f t="shared" si="4"/>
        <v>294600</v>
      </c>
      <c r="N14" s="19">
        <v>318.5</v>
      </c>
      <c r="O14" s="20">
        <v>318500</v>
      </c>
      <c r="P14" s="19">
        <v>328.5</v>
      </c>
      <c r="Q14" s="20">
        <v>328500</v>
      </c>
      <c r="R14" s="20"/>
      <c r="S14" s="20"/>
      <c r="T14" s="19">
        <v>318.5</v>
      </c>
      <c r="U14" s="20">
        <f t="shared" si="5"/>
        <v>328.49246737103795</v>
      </c>
      <c r="V14" s="20">
        <v>0</v>
      </c>
      <c r="W14" s="21">
        <f t="shared" si="6"/>
        <v>282.39999999999998</v>
      </c>
      <c r="X14" s="22">
        <f t="shared" si="7"/>
        <v>293.7</v>
      </c>
      <c r="Y14" s="22">
        <f t="shared" si="8"/>
        <v>305.39999999999998</v>
      </c>
      <c r="Z14" s="23"/>
    </row>
    <row r="15" spans="1:26" ht="12.75" x14ac:dyDescent="0.2">
      <c r="A15" s="12">
        <v>10</v>
      </c>
      <c r="B15" s="12" t="s">
        <v>30</v>
      </c>
      <c r="C15" s="13">
        <f t="shared" si="0"/>
        <v>10</v>
      </c>
      <c r="D15" s="13">
        <v>5</v>
      </c>
      <c r="E15" s="13">
        <v>5</v>
      </c>
      <c r="F15" s="13"/>
      <c r="G15" s="14">
        <v>19641.77</v>
      </c>
      <c r="H15" s="15">
        <f t="shared" si="1"/>
        <v>196.4</v>
      </c>
      <c r="I15" s="16">
        <v>0</v>
      </c>
      <c r="J15" s="14">
        <v>150079.16</v>
      </c>
      <c r="K15" s="17">
        <f t="shared" si="2"/>
        <v>10</v>
      </c>
      <c r="L15" s="18">
        <f t="shared" si="3"/>
        <v>0</v>
      </c>
      <c r="M15" s="25">
        <f t="shared" si="4"/>
        <v>196400</v>
      </c>
      <c r="N15" s="25">
        <v>212.4</v>
      </c>
      <c r="O15" s="20">
        <v>212400</v>
      </c>
      <c r="P15" s="25">
        <v>219</v>
      </c>
      <c r="Q15" s="20">
        <v>219000</v>
      </c>
      <c r="R15" s="20"/>
      <c r="S15" s="20"/>
      <c r="T15" s="25">
        <v>212.4</v>
      </c>
      <c r="U15" s="20">
        <f t="shared" si="5"/>
        <v>219.0637364822872</v>
      </c>
      <c r="V15" s="20">
        <v>0</v>
      </c>
      <c r="W15" s="21">
        <f t="shared" si="6"/>
        <v>188.2</v>
      </c>
      <c r="X15" s="22">
        <f t="shared" si="7"/>
        <v>195.8</v>
      </c>
      <c r="Y15" s="22">
        <f t="shared" si="8"/>
        <v>203.6</v>
      </c>
      <c r="Z15" s="23"/>
    </row>
    <row r="16" spans="1:26" ht="12.75" x14ac:dyDescent="0.2">
      <c r="A16" s="12">
        <v>11</v>
      </c>
      <c r="B16" s="12" t="s">
        <v>31</v>
      </c>
      <c r="C16" s="13">
        <f t="shared" si="0"/>
        <v>22</v>
      </c>
      <c r="D16" s="13">
        <v>15</v>
      </c>
      <c r="E16" s="13">
        <v>5</v>
      </c>
      <c r="F16" s="13">
        <v>2</v>
      </c>
      <c r="G16" s="14">
        <v>19641.77</v>
      </c>
      <c r="H16" s="15">
        <f t="shared" si="1"/>
        <v>432.1</v>
      </c>
      <c r="I16" s="16">
        <v>1</v>
      </c>
      <c r="J16" s="14">
        <v>150079.16</v>
      </c>
      <c r="K16" s="17">
        <f t="shared" si="2"/>
        <v>23</v>
      </c>
      <c r="L16" s="18">
        <f t="shared" si="3"/>
        <v>150.1</v>
      </c>
      <c r="M16" s="19">
        <f t="shared" si="4"/>
        <v>582200</v>
      </c>
      <c r="N16" s="19">
        <v>714.4</v>
      </c>
      <c r="O16" s="20">
        <v>714400</v>
      </c>
      <c r="P16" s="19">
        <v>736.8</v>
      </c>
      <c r="Q16" s="20">
        <v>736800</v>
      </c>
      <c r="R16" s="20"/>
      <c r="S16" s="20"/>
      <c r="T16" s="19">
        <v>714.4</v>
      </c>
      <c r="U16" s="20">
        <f t="shared" si="5"/>
        <v>736.81324549409578</v>
      </c>
      <c r="V16" s="20">
        <v>0</v>
      </c>
      <c r="W16" s="21">
        <f t="shared" si="6"/>
        <v>558</v>
      </c>
      <c r="X16" s="22">
        <f t="shared" si="7"/>
        <v>580.29999999999995</v>
      </c>
      <c r="Y16" s="22">
        <f t="shared" si="8"/>
        <v>603.5</v>
      </c>
      <c r="Z16" s="23"/>
    </row>
    <row r="17" spans="1:26" ht="12.75" x14ac:dyDescent="0.2">
      <c r="A17" s="12">
        <v>12</v>
      </c>
      <c r="B17" s="12" t="s">
        <v>32</v>
      </c>
      <c r="C17" s="13">
        <f t="shared" si="0"/>
        <v>20</v>
      </c>
      <c r="D17" s="13">
        <v>13</v>
      </c>
      <c r="E17" s="13">
        <v>7</v>
      </c>
      <c r="F17" s="13">
        <v>0</v>
      </c>
      <c r="G17" s="14">
        <v>19641.77</v>
      </c>
      <c r="H17" s="15">
        <f t="shared" si="1"/>
        <v>392.8</v>
      </c>
      <c r="I17" s="16">
        <v>0</v>
      </c>
      <c r="J17" s="14">
        <v>150079.16</v>
      </c>
      <c r="K17" s="17">
        <f t="shared" si="2"/>
        <v>20</v>
      </c>
      <c r="L17" s="18">
        <f t="shared" si="3"/>
        <v>0</v>
      </c>
      <c r="M17" s="19">
        <f t="shared" si="4"/>
        <v>392800</v>
      </c>
      <c r="N17" s="19">
        <v>424.7</v>
      </c>
      <c r="O17" s="20">
        <v>424700</v>
      </c>
      <c r="P17" s="19">
        <v>438.1</v>
      </c>
      <c r="Q17" s="20">
        <v>438100</v>
      </c>
      <c r="R17" s="20"/>
      <c r="S17" s="20"/>
      <c r="T17" s="19">
        <v>424.7</v>
      </c>
      <c r="U17" s="20">
        <f t="shared" si="5"/>
        <v>438.02433561218152</v>
      </c>
      <c r="V17" s="20">
        <v>0</v>
      </c>
      <c r="W17" s="21">
        <f t="shared" si="6"/>
        <v>376.5</v>
      </c>
      <c r="X17" s="22">
        <f t="shared" si="7"/>
        <v>391.5</v>
      </c>
      <c r="Y17" s="22">
        <f t="shared" si="8"/>
        <v>407.2</v>
      </c>
      <c r="Z17" s="23"/>
    </row>
    <row r="18" spans="1:26" ht="12.75" x14ac:dyDescent="0.2">
      <c r="A18" s="12">
        <v>13</v>
      </c>
      <c r="B18" s="12" t="s">
        <v>33</v>
      </c>
      <c r="C18" s="13">
        <f t="shared" si="0"/>
        <v>12</v>
      </c>
      <c r="D18" s="13">
        <v>6</v>
      </c>
      <c r="E18" s="13">
        <v>5</v>
      </c>
      <c r="F18" s="13">
        <v>1</v>
      </c>
      <c r="G18" s="14">
        <v>19641.77</v>
      </c>
      <c r="H18" s="15">
        <f t="shared" si="1"/>
        <v>235.7</v>
      </c>
      <c r="I18" s="16">
        <v>0</v>
      </c>
      <c r="J18" s="14">
        <v>150079.16</v>
      </c>
      <c r="K18" s="17">
        <f t="shared" si="2"/>
        <v>12</v>
      </c>
      <c r="L18" s="18">
        <f t="shared" si="3"/>
        <v>0</v>
      </c>
      <c r="M18" s="19">
        <f t="shared" si="4"/>
        <v>235700</v>
      </c>
      <c r="N18" s="19">
        <v>254.8</v>
      </c>
      <c r="O18" s="20">
        <v>254800</v>
      </c>
      <c r="P18" s="19">
        <v>262.8</v>
      </c>
      <c r="Q18" s="20">
        <v>262800</v>
      </c>
      <c r="R18" s="20"/>
      <c r="S18" s="20"/>
      <c r="T18" s="19">
        <v>254.8</v>
      </c>
      <c r="U18" s="20">
        <f t="shared" si="5"/>
        <v>262.79397389683038</v>
      </c>
      <c r="V18" s="20">
        <v>0</v>
      </c>
      <c r="W18" s="21">
        <f t="shared" si="6"/>
        <v>225.9</v>
      </c>
      <c r="X18" s="22">
        <f t="shared" si="7"/>
        <v>234.9</v>
      </c>
      <c r="Y18" s="22">
        <f t="shared" si="8"/>
        <v>244.3</v>
      </c>
      <c r="Z18" s="23"/>
    </row>
    <row r="19" spans="1:26" ht="12.75" x14ac:dyDescent="0.2">
      <c r="A19" s="12">
        <v>14</v>
      </c>
      <c r="B19" s="12" t="s">
        <v>34</v>
      </c>
      <c r="C19" s="13">
        <f t="shared" si="0"/>
        <v>12</v>
      </c>
      <c r="D19" s="13">
        <v>8</v>
      </c>
      <c r="E19" s="13">
        <v>2</v>
      </c>
      <c r="F19" s="13">
        <v>2</v>
      </c>
      <c r="G19" s="14">
        <v>19641.77</v>
      </c>
      <c r="H19" s="15">
        <f t="shared" si="1"/>
        <v>235.7</v>
      </c>
      <c r="I19" s="16">
        <v>0</v>
      </c>
      <c r="J19" s="14">
        <v>150079.16</v>
      </c>
      <c r="K19" s="17">
        <f t="shared" si="2"/>
        <v>12</v>
      </c>
      <c r="L19" s="18">
        <f t="shared" si="3"/>
        <v>0</v>
      </c>
      <c r="M19" s="19">
        <f t="shared" si="4"/>
        <v>235700</v>
      </c>
      <c r="N19" s="19">
        <v>297.3</v>
      </c>
      <c r="O19" s="20">
        <v>297300</v>
      </c>
      <c r="P19" s="19">
        <v>306.7</v>
      </c>
      <c r="Q19" s="20">
        <v>306700</v>
      </c>
      <c r="R19" s="20"/>
      <c r="S19" s="20"/>
      <c r="T19" s="19">
        <v>297.3</v>
      </c>
      <c r="U19" s="20">
        <f t="shared" si="5"/>
        <v>306.62734866376638</v>
      </c>
      <c r="V19" s="20">
        <v>0</v>
      </c>
      <c r="W19" s="21">
        <f t="shared" si="6"/>
        <v>225.9</v>
      </c>
      <c r="X19" s="22">
        <f t="shared" si="7"/>
        <v>234.9</v>
      </c>
      <c r="Y19" s="22">
        <f t="shared" si="8"/>
        <v>244.3</v>
      </c>
      <c r="Z19" s="23"/>
    </row>
    <row r="20" spans="1:26" ht="12.75" x14ac:dyDescent="0.2">
      <c r="A20" s="12">
        <v>15</v>
      </c>
      <c r="B20" s="12" t="s">
        <v>35</v>
      </c>
      <c r="C20" s="13">
        <f t="shared" si="0"/>
        <v>12</v>
      </c>
      <c r="D20" s="13">
        <v>10</v>
      </c>
      <c r="E20" s="13">
        <v>2</v>
      </c>
      <c r="F20" s="13"/>
      <c r="G20" s="14">
        <v>19641.77</v>
      </c>
      <c r="H20" s="15">
        <f t="shared" si="1"/>
        <v>235.7</v>
      </c>
      <c r="I20" s="16">
        <v>0</v>
      </c>
      <c r="J20" s="14">
        <v>150079.16</v>
      </c>
      <c r="K20" s="17">
        <f t="shared" si="2"/>
        <v>12</v>
      </c>
      <c r="L20" s="18">
        <f t="shared" si="3"/>
        <v>0</v>
      </c>
      <c r="M20" s="19">
        <f t="shared" si="4"/>
        <v>235700</v>
      </c>
      <c r="N20" s="19">
        <v>254.8</v>
      </c>
      <c r="O20" s="20">
        <v>254800</v>
      </c>
      <c r="P20" s="19">
        <v>262.8</v>
      </c>
      <c r="Q20" s="20">
        <v>262800</v>
      </c>
      <c r="R20" s="20"/>
      <c r="S20" s="20"/>
      <c r="T20" s="19">
        <v>254.8</v>
      </c>
      <c r="U20" s="20">
        <f t="shared" si="5"/>
        <v>262.79397389683038</v>
      </c>
      <c r="V20" s="20">
        <v>0</v>
      </c>
      <c r="W20" s="21">
        <f t="shared" si="6"/>
        <v>225.9</v>
      </c>
      <c r="X20" s="22">
        <f t="shared" si="7"/>
        <v>234.9</v>
      </c>
      <c r="Y20" s="22">
        <f t="shared" si="8"/>
        <v>244.3</v>
      </c>
      <c r="Z20" s="23"/>
    </row>
    <row r="21" spans="1:26" ht="12.75" x14ac:dyDescent="0.2">
      <c r="A21" s="12">
        <v>16</v>
      </c>
      <c r="B21" s="12" t="s">
        <v>36</v>
      </c>
      <c r="C21" s="13">
        <f t="shared" si="0"/>
        <v>27</v>
      </c>
      <c r="D21" s="13">
        <v>19</v>
      </c>
      <c r="E21" s="13">
        <v>7</v>
      </c>
      <c r="F21" s="13">
        <v>1</v>
      </c>
      <c r="G21" s="14">
        <v>19641.77</v>
      </c>
      <c r="H21" s="15">
        <f t="shared" si="1"/>
        <v>530.29999999999995</v>
      </c>
      <c r="I21" s="16"/>
      <c r="J21" s="14">
        <v>150079.16</v>
      </c>
      <c r="K21" s="17">
        <f t="shared" si="2"/>
        <v>27</v>
      </c>
      <c r="L21" s="18">
        <f t="shared" si="3"/>
        <v>0</v>
      </c>
      <c r="M21" s="19">
        <f t="shared" si="4"/>
        <v>530300</v>
      </c>
      <c r="N21" s="19">
        <v>693.1</v>
      </c>
      <c r="O21" s="20">
        <v>693100</v>
      </c>
      <c r="P21" s="19">
        <v>714.9</v>
      </c>
      <c r="Q21" s="20">
        <v>714900</v>
      </c>
      <c r="R21" s="20"/>
      <c r="S21" s="20"/>
      <c r="T21" s="19">
        <v>693.1</v>
      </c>
      <c r="U21" s="20">
        <f t="shared" si="5"/>
        <v>714.84498943443145</v>
      </c>
      <c r="V21" s="20">
        <v>0</v>
      </c>
      <c r="W21" s="21">
        <f t="shared" si="6"/>
        <v>508.3</v>
      </c>
      <c r="X21" s="22">
        <f t="shared" si="7"/>
        <v>528.6</v>
      </c>
      <c r="Y21" s="22">
        <f t="shared" si="8"/>
        <v>549.70000000000005</v>
      </c>
      <c r="Z21" s="23"/>
    </row>
    <row r="22" spans="1:26" ht="12.75" x14ac:dyDescent="0.2">
      <c r="A22" s="12">
        <v>17</v>
      </c>
      <c r="B22" s="12" t="s">
        <v>37</v>
      </c>
      <c r="C22" s="13">
        <f t="shared" si="0"/>
        <v>28</v>
      </c>
      <c r="D22" s="13">
        <v>21</v>
      </c>
      <c r="E22" s="13">
        <v>4</v>
      </c>
      <c r="F22" s="13">
        <v>3</v>
      </c>
      <c r="G22" s="14">
        <v>19641.77</v>
      </c>
      <c r="H22" s="15">
        <f t="shared" si="1"/>
        <v>550</v>
      </c>
      <c r="I22" s="16">
        <v>1</v>
      </c>
      <c r="J22" s="14">
        <v>150079.16</v>
      </c>
      <c r="K22" s="17">
        <f t="shared" si="2"/>
        <v>29</v>
      </c>
      <c r="L22" s="18">
        <f t="shared" si="3"/>
        <v>150.1</v>
      </c>
      <c r="M22" s="19">
        <f t="shared" si="4"/>
        <v>700100</v>
      </c>
      <c r="N22" s="19">
        <v>799.4</v>
      </c>
      <c r="O22" s="20">
        <v>799400</v>
      </c>
      <c r="P22" s="19">
        <v>824.5</v>
      </c>
      <c r="Q22" s="20">
        <v>824500</v>
      </c>
      <c r="R22" s="20"/>
      <c r="S22" s="20"/>
      <c r="T22" s="19">
        <v>799.4</v>
      </c>
      <c r="U22" s="20">
        <f t="shared" si="5"/>
        <v>824.47999502796779</v>
      </c>
      <c r="V22" s="20">
        <v>0</v>
      </c>
      <c r="W22" s="21">
        <f t="shared" si="6"/>
        <v>671</v>
      </c>
      <c r="X22" s="22">
        <f t="shared" si="7"/>
        <v>697.8</v>
      </c>
      <c r="Y22" s="22">
        <f t="shared" si="8"/>
        <v>725.8</v>
      </c>
      <c r="Z22" s="23"/>
    </row>
    <row r="23" spans="1:26" ht="12.75" x14ac:dyDescent="0.2">
      <c r="A23" s="12">
        <v>18</v>
      </c>
      <c r="B23" s="12" t="s">
        <v>38</v>
      </c>
      <c r="C23" s="13">
        <f t="shared" si="0"/>
        <v>7</v>
      </c>
      <c r="D23" s="13">
        <v>3</v>
      </c>
      <c r="E23" s="13">
        <v>4</v>
      </c>
      <c r="F23" s="13"/>
      <c r="G23" s="14">
        <v>19641.77</v>
      </c>
      <c r="H23" s="15">
        <f t="shared" si="1"/>
        <v>137.5</v>
      </c>
      <c r="I23" s="16">
        <v>1</v>
      </c>
      <c r="J23" s="14">
        <v>150079.16</v>
      </c>
      <c r="K23" s="17">
        <f t="shared" si="2"/>
        <v>8</v>
      </c>
      <c r="L23" s="18">
        <f t="shared" si="3"/>
        <v>150.1</v>
      </c>
      <c r="M23" s="19">
        <f t="shared" si="4"/>
        <v>287600</v>
      </c>
      <c r="N23" s="19">
        <v>353.4</v>
      </c>
      <c r="O23" s="20">
        <v>353400</v>
      </c>
      <c r="P23" s="19">
        <v>364.5</v>
      </c>
      <c r="Q23" s="20">
        <v>364500</v>
      </c>
      <c r="R23" s="20"/>
      <c r="S23" s="20"/>
      <c r="T23" s="19">
        <v>353.4</v>
      </c>
      <c r="U23" s="20">
        <f t="shared" si="5"/>
        <v>364.48740335612189</v>
      </c>
      <c r="V23" s="20">
        <v>0</v>
      </c>
      <c r="W23" s="21">
        <f t="shared" si="6"/>
        <v>275.60000000000002</v>
      </c>
      <c r="X23" s="22">
        <f t="shared" si="7"/>
        <v>286.7</v>
      </c>
      <c r="Y23" s="22">
        <f t="shared" si="8"/>
        <v>298.10000000000002</v>
      </c>
      <c r="Z23" s="23"/>
    </row>
    <row r="24" spans="1:26" s="36" customFormat="1" ht="12.75" x14ac:dyDescent="0.2">
      <c r="A24" s="26"/>
      <c r="B24" s="26" t="s">
        <v>39</v>
      </c>
      <c r="C24" s="27">
        <f>SUM(C6:C23)</f>
        <v>463</v>
      </c>
      <c r="D24" s="28">
        <f>SUM(D6:D23)</f>
        <v>275</v>
      </c>
      <c r="E24" s="28">
        <f>SUM(E6:E23)</f>
        <v>131</v>
      </c>
      <c r="F24" s="28">
        <f>SUM(F6:F23)</f>
        <v>57</v>
      </c>
      <c r="G24" s="26"/>
      <c r="H24" s="29">
        <f>SUM(H6:H23)</f>
        <v>9094</v>
      </c>
      <c r="I24" s="27">
        <f>SUM(I6:I23)</f>
        <v>17</v>
      </c>
      <c r="J24" s="30"/>
      <c r="K24" s="30">
        <f>SUM(K6:K23)</f>
        <v>480</v>
      </c>
      <c r="L24" s="31">
        <f t="shared" ref="L24:Y24" si="9">SUM(L6:L23)</f>
        <v>2551.4999999999995</v>
      </c>
      <c r="M24" s="32">
        <f t="shared" si="9"/>
        <v>11645500</v>
      </c>
      <c r="N24" s="32">
        <f t="shared" si="9"/>
        <v>12067.499999999998</v>
      </c>
      <c r="O24" s="33">
        <f t="shared" si="9"/>
        <v>12067500</v>
      </c>
      <c r="P24" s="32">
        <f t="shared" si="9"/>
        <v>12446.099999999999</v>
      </c>
      <c r="Q24" s="32">
        <f t="shared" si="9"/>
        <v>12446100</v>
      </c>
      <c r="R24" s="32">
        <f t="shared" si="9"/>
        <v>0</v>
      </c>
      <c r="S24" s="32">
        <f t="shared" si="9"/>
        <v>0</v>
      </c>
      <c r="T24" s="32">
        <f t="shared" si="9"/>
        <v>12067.499999999998</v>
      </c>
      <c r="U24" s="33">
        <f t="shared" si="9"/>
        <v>12446.100000000002</v>
      </c>
      <c r="V24" s="20">
        <v>0</v>
      </c>
      <c r="W24" s="34">
        <f t="shared" si="9"/>
        <v>11161.499999999998</v>
      </c>
      <c r="X24" s="34">
        <f t="shared" si="9"/>
        <v>11608.099999999999</v>
      </c>
      <c r="Y24" s="34">
        <f t="shared" si="9"/>
        <v>12072.3</v>
      </c>
      <c r="Z24" s="35"/>
    </row>
    <row r="25" spans="1:26" s="41" customFormat="1" ht="12.75" hidden="1" x14ac:dyDescent="0.2">
      <c r="A25" s="37">
        <v>1</v>
      </c>
      <c r="B25" s="37">
        <v>2</v>
      </c>
      <c r="C25" s="38">
        <v>3</v>
      </c>
      <c r="D25" s="37">
        <v>4</v>
      </c>
      <c r="E25" s="37">
        <v>5</v>
      </c>
      <c r="F25" s="38">
        <v>6</v>
      </c>
      <c r="G25" s="37">
        <v>7</v>
      </c>
      <c r="H25" s="37">
        <v>8</v>
      </c>
      <c r="I25" s="38">
        <v>9</v>
      </c>
      <c r="J25" s="38"/>
      <c r="K25" s="37">
        <v>10</v>
      </c>
      <c r="L25" s="38">
        <v>12</v>
      </c>
      <c r="M25" s="37">
        <v>13</v>
      </c>
      <c r="N25" s="38">
        <v>15</v>
      </c>
      <c r="O25" s="37">
        <v>16</v>
      </c>
      <c r="P25" s="37">
        <v>17</v>
      </c>
      <c r="Q25" s="38">
        <v>18</v>
      </c>
      <c r="R25" s="38"/>
      <c r="S25" s="37">
        <v>19</v>
      </c>
      <c r="T25" s="37"/>
      <c r="U25" s="37"/>
      <c r="V25" s="37"/>
      <c r="W25" s="39"/>
      <c r="X25" s="39"/>
      <c r="Y25" s="39"/>
      <c r="Z25" s="40"/>
    </row>
    <row r="26" spans="1:26" s="7" customFormat="1" ht="12.75" hidden="1" x14ac:dyDescent="0.2">
      <c r="C26" s="42"/>
      <c r="D26" s="43"/>
      <c r="I26" s="42"/>
      <c r="M26" s="44"/>
      <c r="N26" s="7">
        <f>O26/M24</f>
        <v>0.9978017259885793</v>
      </c>
      <c r="O26" s="45">
        <v>11619900</v>
      </c>
      <c r="P26" s="7">
        <f>Q26/M24</f>
        <v>1.0362371731570135</v>
      </c>
      <c r="Q26" s="45">
        <v>12067500</v>
      </c>
      <c r="R26" s="45"/>
      <c r="S26" s="7">
        <f>S27/M24</f>
        <v>1.0687475849040402</v>
      </c>
      <c r="W26" s="46">
        <v>11033.199999999999</v>
      </c>
      <c r="X26" s="7">
        <v>11380.899999999998</v>
      </c>
      <c r="Y26" s="7">
        <v>11738.800000000001</v>
      </c>
    </row>
    <row r="27" spans="1:26" s="7" customFormat="1" ht="12.75" hidden="1" x14ac:dyDescent="0.2">
      <c r="C27" s="42"/>
      <c r="D27" s="43"/>
      <c r="I27" s="42"/>
      <c r="O27" s="47">
        <f>O26-O24</f>
        <v>-447600</v>
      </c>
      <c r="Q27" s="47">
        <f>Q26-Q24</f>
        <v>-378600</v>
      </c>
      <c r="R27" s="47"/>
      <c r="S27" s="45">
        <v>12446100</v>
      </c>
      <c r="T27" s="45"/>
      <c r="U27" s="45"/>
      <c r="V27" s="45"/>
      <c r="W27" s="48">
        <f>W26-W24</f>
        <v>-128.29999999999927</v>
      </c>
      <c r="X27" s="48">
        <f>X26-X24</f>
        <v>-227.20000000000073</v>
      </c>
      <c r="Y27" s="48">
        <f>Y26-Y24</f>
        <v>-333.49999999999818</v>
      </c>
    </row>
    <row r="28" spans="1:26" s="7" customFormat="1" ht="12.75" hidden="1" x14ac:dyDescent="0.2">
      <c r="C28" s="42"/>
      <c r="I28" s="42"/>
      <c r="S28" s="47">
        <f>S27-S24</f>
        <v>12446100</v>
      </c>
      <c r="T28" s="47"/>
      <c r="U28" s="47"/>
      <c r="V28" s="47"/>
      <c r="Z28" s="42"/>
    </row>
    <row r="29" spans="1:26" s="7" customFormat="1" hidden="1" x14ac:dyDescent="0.25">
      <c r="C29" s="42"/>
      <c r="D29" s="43"/>
      <c r="I29" s="42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6"/>
    </row>
    <row r="30" spans="1:26" s="7" customFormat="1" ht="12.75" hidden="1" x14ac:dyDescent="0.2">
      <c r="B30" s="3"/>
      <c r="C30" s="5" t="s">
        <v>40</v>
      </c>
      <c r="D30" s="6"/>
      <c r="I30" s="42"/>
      <c r="W30" s="46"/>
    </row>
    <row r="31" spans="1:26" s="7" customFormat="1" hidden="1" x14ac:dyDescent="0.2">
      <c r="B31" s="3"/>
      <c r="C31" s="5">
        <v>2022</v>
      </c>
      <c r="D31" s="50">
        <v>11161.5</v>
      </c>
      <c r="I31" s="42"/>
      <c r="W31" s="46"/>
    </row>
    <row r="32" spans="1:26" hidden="1" x14ac:dyDescent="0.25">
      <c r="C32" s="5">
        <v>2023</v>
      </c>
      <c r="D32" s="50">
        <v>11608</v>
      </c>
      <c r="E32" s="51">
        <f>D32/D31</f>
        <v>1.0400035837477042</v>
      </c>
    </row>
    <row r="33" spans="3:23" hidden="1" x14ac:dyDescent="0.25">
      <c r="C33" s="5">
        <v>2024</v>
      </c>
      <c r="D33" s="50">
        <v>12072.3</v>
      </c>
      <c r="E33" s="51">
        <f>D33/D32</f>
        <v>1.03999827705031</v>
      </c>
    </row>
    <row r="34" spans="3:23" ht="12.75" hidden="1" x14ac:dyDescent="0.2">
      <c r="D34" s="3"/>
      <c r="U34" s="3">
        <v>12446.1</v>
      </c>
      <c r="W34" s="3"/>
    </row>
  </sheetData>
  <mergeCells count="20">
    <mergeCell ref="R4:R5"/>
    <mergeCell ref="S4:S5"/>
    <mergeCell ref="T4:V4"/>
    <mergeCell ref="W4:Y4"/>
    <mergeCell ref="L4:L5"/>
    <mergeCell ref="M4:M5"/>
    <mergeCell ref="N4:N5"/>
    <mergeCell ref="O4:O5"/>
    <mergeCell ref="P4:P5"/>
    <mergeCell ref="Q4:Q5"/>
    <mergeCell ref="A2:M2"/>
    <mergeCell ref="A4:A5"/>
    <mergeCell ref="B4:B5"/>
    <mergeCell ref="C4:C5"/>
    <mergeCell ref="D4:F4"/>
    <mergeCell ref="G4:G5"/>
    <mergeCell ref="H4:H5"/>
    <mergeCell ref="I4:I5"/>
    <mergeCell ref="K4:K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единовремен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2021-10-18T09:25:38Z</dcterms:modified>
</cp:coreProperties>
</file>