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емонn" sheetId="1" r:id="rId1"/>
  </sheets>
  <definedNames>
    <definedName name="_xlnm.Print_Area" localSheetId="0">Ремонn!$A$1:$J$23</definedName>
  </definedNames>
  <calcPr calcId="145621"/>
</workbook>
</file>

<file path=xl/calcChain.xml><?xml version="1.0" encoding="utf-8"?>
<calcChain xmlns="http://schemas.openxmlformats.org/spreadsheetml/2006/main">
  <c r="R23" i="1" l="1"/>
  <c r="Q23" i="1"/>
  <c r="F23" i="1"/>
  <c r="C23" i="1"/>
  <c r="S22" i="1"/>
  <c r="L22" i="1"/>
  <c r="M22" i="1" s="1"/>
  <c r="N22" i="1" s="1"/>
  <c r="G22" i="1"/>
  <c r="E22" i="1"/>
  <c r="H22" i="1" s="1"/>
  <c r="I22" i="1" s="1"/>
  <c r="J22" i="1" s="1"/>
  <c r="S21" i="1"/>
  <c r="G21" i="1"/>
  <c r="E21" i="1"/>
  <c r="H21" i="1" s="1"/>
  <c r="I21" i="1" s="1"/>
  <c r="J21" i="1" s="1"/>
  <c r="S20" i="1"/>
  <c r="L20" i="1"/>
  <c r="M20" i="1" s="1"/>
  <c r="N20" i="1" s="1"/>
  <c r="G20" i="1"/>
  <c r="E20" i="1"/>
  <c r="H20" i="1" s="1"/>
  <c r="I20" i="1" s="1"/>
  <c r="J20" i="1" s="1"/>
  <c r="S19" i="1"/>
  <c r="G19" i="1"/>
  <c r="E19" i="1"/>
  <c r="H19" i="1" s="1"/>
  <c r="I19" i="1" s="1"/>
  <c r="J19" i="1" s="1"/>
  <c r="S18" i="1"/>
  <c r="L18" i="1"/>
  <c r="M18" i="1" s="1"/>
  <c r="N18" i="1" s="1"/>
  <c r="G18" i="1"/>
  <c r="E18" i="1"/>
  <c r="H18" i="1" s="1"/>
  <c r="I18" i="1" s="1"/>
  <c r="J18" i="1" s="1"/>
  <c r="S17" i="1"/>
  <c r="G17" i="1"/>
  <c r="E17" i="1"/>
  <c r="H17" i="1" s="1"/>
  <c r="I17" i="1" s="1"/>
  <c r="J17" i="1" s="1"/>
  <c r="S16" i="1"/>
  <c r="L16" i="1"/>
  <c r="M16" i="1" s="1"/>
  <c r="N16" i="1" s="1"/>
  <c r="G16" i="1"/>
  <c r="E16" i="1"/>
  <c r="H16" i="1" s="1"/>
  <c r="I16" i="1" s="1"/>
  <c r="J16" i="1" s="1"/>
  <c r="S15" i="1"/>
  <c r="G15" i="1"/>
  <c r="E15" i="1"/>
  <c r="L15" i="1" s="1"/>
  <c r="M15" i="1" s="1"/>
  <c r="N15" i="1" s="1"/>
  <c r="S14" i="1"/>
  <c r="L14" i="1"/>
  <c r="M14" i="1" s="1"/>
  <c r="N14" i="1" s="1"/>
  <c r="G14" i="1"/>
  <c r="E14" i="1"/>
  <c r="H14" i="1" s="1"/>
  <c r="I14" i="1" s="1"/>
  <c r="J14" i="1" s="1"/>
  <c r="S13" i="1"/>
  <c r="G13" i="1"/>
  <c r="E13" i="1"/>
  <c r="H13" i="1" s="1"/>
  <c r="I13" i="1" s="1"/>
  <c r="J13" i="1" s="1"/>
  <c r="S12" i="1"/>
  <c r="L12" i="1"/>
  <c r="M12" i="1" s="1"/>
  <c r="N12" i="1" s="1"/>
  <c r="G12" i="1"/>
  <c r="E12" i="1"/>
  <c r="H12" i="1" s="1"/>
  <c r="I12" i="1" s="1"/>
  <c r="J12" i="1" s="1"/>
  <c r="S11" i="1"/>
  <c r="G11" i="1"/>
  <c r="E11" i="1"/>
  <c r="L11" i="1" s="1"/>
  <c r="M11" i="1" s="1"/>
  <c r="N11" i="1" s="1"/>
  <c r="S10" i="1"/>
  <c r="L10" i="1"/>
  <c r="M10" i="1" s="1"/>
  <c r="N10" i="1" s="1"/>
  <c r="G10" i="1"/>
  <c r="E10" i="1"/>
  <c r="H10" i="1" s="1"/>
  <c r="I10" i="1" s="1"/>
  <c r="J10" i="1" s="1"/>
  <c r="S9" i="1"/>
  <c r="G9" i="1"/>
  <c r="E9" i="1"/>
  <c r="H9" i="1" s="1"/>
  <c r="I9" i="1" s="1"/>
  <c r="J9" i="1" s="1"/>
  <c r="S8" i="1"/>
  <c r="L8" i="1"/>
  <c r="M8" i="1" s="1"/>
  <c r="N8" i="1" s="1"/>
  <c r="G8" i="1"/>
  <c r="E8" i="1"/>
  <c r="H8" i="1" s="1"/>
  <c r="I8" i="1" s="1"/>
  <c r="J8" i="1" s="1"/>
  <c r="S7" i="1"/>
  <c r="G7" i="1"/>
  <c r="E7" i="1"/>
  <c r="H7" i="1" s="1"/>
  <c r="I7" i="1" s="1"/>
  <c r="J7" i="1" s="1"/>
  <c r="S6" i="1"/>
  <c r="L6" i="1"/>
  <c r="M6" i="1" s="1"/>
  <c r="N6" i="1" s="1"/>
  <c r="G6" i="1"/>
  <c r="E6" i="1"/>
  <c r="H6" i="1" s="1"/>
  <c r="I6" i="1" s="1"/>
  <c r="J6" i="1" s="1"/>
  <c r="S5" i="1"/>
  <c r="S23" i="1" s="1"/>
  <c r="G5" i="1"/>
  <c r="G23" i="1" s="1"/>
  <c r="G24" i="1" s="1"/>
  <c r="E5" i="1"/>
  <c r="E23" i="1" s="1"/>
  <c r="E24" i="1" s="1"/>
  <c r="H5" i="1" l="1"/>
  <c r="H11" i="1"/>
  <c r="I11" i="1" s="1"/>
  <c r="J11" i="1" s="1"/>
  <c r="H15" i="1"/>
  <c r="I15" i="1" s="1"/>
  <c r="J15" i="1" s="1"/>
  <c r="L5" i="1"/>
  <c r="L7" i="1"/>
  <c r="M7" i="1" s="1"/>
  <c r="N7" i="1" s="1"/>
  <c r="L9" i="1"/>
  <c r="M9" i="1" s="1"/>
  <c r="N9" i="1" s="1"/>
  <c r="L13" i="1"/>
  <c r="M13" i="1" s="1"/>
  <c r="N13" i="1" s="1"/>
  <c r="L17" i="1"/>
  <c r="M17" i="1" s="1"/>
  <c r="N17" i="1" s="1"/>
  <c r="L19" i="1"/>
  <c r="M19" i="1" s="1"/>
  <c r="N19" i="1" s="1"/>
  <c r="L21" i="1"/>
  <c r="M21" i="1" s="1"/>
  <c r="N21" i="1" s="1"/>
  <c r="M5" i="1" l="1"/>
  <c r="L23" i="1"/>
  <c r="H23" i="1"/>
  <c r="I5" i="1"/>
  <c r="I23" i="1" l="1"/>
  <c r="J5" i="1"/>
  <c r="J23" i="1" s="1"/>
  <c r="M23" i="1"/>
  <c r="N5" i="1"/>
  <c r="N23" i="1" s="1"/>
</calcChain>
</file>

<file path=xl/sharedStrings.xml><?xml version="1.0" encoding="utf-8"?>
<sst xmlns="http://schemas.openxmlformats.org/spreadsheetml/2006/main" count="33" uniqueCount="33">
  <si>
    <t xml:space="preserve"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 на 2022 год </t>
  </si>
  <si>
    <t>в проект бюджета на 2022-2023гг</t>
  </si>
  <si>
    <t>№</t>
  </si>
  <si>
    <t>Наименование муниципальных районов и городского поселения</t>
  </si>
  <si>
    <t>Количество детей-сирот и детей</t>
  </si>
  <si>
    <t>Потребность на 1 ребенка в год, тыс.руб.</t>
  </si>
  <si>
    <t>Потребность в средствах на 2022 год, тыс.руб.</t>
  </si>
  <si>
    <t>Утверждено в областном законе на 2021-2023 гг, тыс.руб.</t>
  </si>
  <si>
    <t>4 % к 2021г</t>
  </si>
  <si>
    <t>в АЦК</t>
  </si>
  <si>
    <t>Количество детей-сирот и детей на 2020</t>
  </si>
  <si>
    <t>Количество детей-сирот и детей на 2021</t>
  </si>
  <si>
    <t>изменения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</si>
  <si>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</si>
  <si>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</si>
  <si>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</si>
  <si>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</si>
  <si>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</si>
  <si>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</si>
  <si>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</si>
  <si>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</si>
  <si>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</si>
  <si>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</si>
  <si>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</si>
  <si>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</si>
  <si>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</si>
  <si>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</si>
  <si>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</si>
  <si>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</si>
  <si>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</si>
  <si>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</si>
  <si>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</si>
  <si>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Приложение 32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</si>
</sst>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0.0"/>
    <numFmt numFmtId="165" formatCode="#,##0.0"/>
    <numFmt numFmtId="166" formatCode="0.0%"/>
    <numFmt numFmtId="167" formatCode="[Blue]\+#,##0.00;[Red]\-#,##0.00;&quot;-&quot;"/>
    <numFmt numFmtId="168" formatCode="00"/>
    <numFmt numFmtId="169" formatCode="_(* #,##0.00_);_(* \(#,##0.00\);_(* \-??_);_(@_)"/>
    <numFmt numFmtId="170" formatCode="_(* #,##0.00_);_(* \(#,##0.00\);_(* &quot;-&quot;??_);_(@_)"/>
    <numFmt numFmtId="171" formatCode="#,##0.00;[Red]\-#,##0.00;&quot;-&quot;"/>
    <numFmt numFmtId="172" formatCode="#,##0;[Red]\-#,##0;&quot;-&quot;"/>
    <numFmt numFmtId="173" formatCode="_-* #,##0.00_р_._-;\-* #,##0.00_р_._-;_-* \-??_р_._-;_-@_-"/>
  </numFmts>
  <fonts count="2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color indexed="9"/>
      <name val="Arial"/>
      <family val="2"/>
      <charset val="204"/>
    </font>
    <font>
      <sz val="10"/>
      <color rgb="FF7030A0"/>
      <name val="Arial Cyr"/>
      <family val="2"/>
      <charset val="204"/>
    </font>
    <font>
      <sz val="9"/>
      <color rgb="FF7030A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9">
    <xf numFmtId="0" fontId="0" fillId="0" borderId="0"/>
    <xf numFmtId="9" fontId="11" fillId="0" borderId="0" applyFont="0" applyFill="0" applyBorder="0" applyAlignment="0" applyProtection="0"/>
    <xf numFmtId="0" fontId="16" fillId="0" borderId="0"/>
    <xf numFmtId="0" fontId="17" fillId="0" borderId="11">
      <alignment horizontal="left" indent="1"/>
    </xf>
    <xf numFmtId="0" fontId="18" fillId="0" borderId="12">
      <alignment horizontal="left" indent="1"/>
    </xf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166" fontId="21" fillId="0" borderId="0" applyFont="0" applyFill="0" applyBorder="0" applyProtection="0">
      <alignment horizontal="right" vertical="center" indent="1"/>
    </xf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Border="0" applyProtection="0"/>
    <xf numFmtId="9" fontId="11" fillId="0" borderId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167" fontId="22" fillId="2" borderId="0" applyFont="0" applyFill="0" applyBorder="0" applyAlignment="0" applyProtection="0">
      <alignment horizontal="right" indent="1"/>
    </xf>
    <xf numFmtId="0" fontId="23" fillId="0" borderId="0" applyFill="0" applyBorder="0">
      <alignment horizontal="center" vertical="center" wrapText="1"/>
    </xf>
    <xf numFmtId="168" fontId="24" fillId="3" borderId="0">
      <alignment horizontal="right" vertical="center" indent="1"/>
    </xf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Border="0" applyProtection="0"/>
    <xf numFmtId="169" fontId="11" fillId="0" borderId="0" applyFill="0" applyBorder="0" applyAlignment="0" applyProtection="0"/>
    <xf numFmtId="171" fontId="21" fillId="0" borderId="0" applyFont="0" applyFill="0" applyBorder="0" applyProtection="0">
      <alignment horizontal="right" vertical="center" indent="1"/>
    </xf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72" fontId="21" fillId="0" borderId="0" applyFont="0" applyFill="0" applyBorder="0" applyProtection="0">
      <alignment horizontal="right" vertical="center" indent="1"/>
    </xf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Border="0" applyProtection="0"/>
    <xf numFmtId="169" fontId="11" fillId="0" borderId="0" applyBorder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Border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11" fillId="0" borderId="0" applyFill="0" applyBorder="0" applyAlignment="0" applyProtection="0"/>
    <xf numFmtId="173" fontId="6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73" fontId="6" fillId="0" borderId="0" applyFill="0" applyBorder="0" applyAlignment="0" applyProtection="0"/>
    <xf numFmtId="169" fontId="11" fillId="0" borderId="0" applyBorder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</cellStyleXfs>
  <cellXfs count="52">
    <xf numFmtId="0" fontId="0" fillId="0" borderId="0" xfId="0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0" fillId="0" borderId="0" xfId="0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right" vertical="center" wrapText="1"/>
    </xf>
    <xf numFmtId="165" fontId="11" fillId="0" borderId="6" xfId="0" applyNumberFormat="1" applyFont="1" applyFill="1" applyBorder="1" applyAlignment="1" applyProtection="1"/>
    <xf numFmtId="165" fontId="11" fillId="0" borderId="9" xfId="0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 applyProtection="1"/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right" vertical="center" wrapText="1"/>
    </xf>
    <xf numFmtId="164" fontId="12" fillId="0" borderId="4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9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5" fontId="12" fillId="0" borderId="6" xfId="0" applyNumberFormat="1" applyFont="1" applyFill="1" applyBorder="1" applyAlignment="1" applyProtection="1"/>
    <xf numFmtId="165" fontId="12" fillId="0" borderId="7" xfId="0" applyNumberFormat="1" applyFont="1" applyFill="1" applyBorder="1" applyAlignment="1" applyProtection="1"/>
    <xf numFmtId="165" fontId="12" fillId="0" borderId="8" xfId="0" applyNumberFormat="1" applyFont="1" applyFill="1" applyBorder="1" applyAlignment="1" applyProtection="1"/>
    <xf numFmtId="165" fontId="12" fillId="0" borderId="0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6" fontId="8" fillId="0" borderId="0" xfId="1" applyNumberFormat="1" applyFont="1" applyFill="1" applyBorder="1" applyAlignment="1">
      <alignment wrapText="1"/>
    </xf>
    <xf numFmtId="166" fontId="13" fillId="0" borderId="0" xfId="0" applyNumberFormat="1" applyFont="1" applyFill="1" applyBorder="1" applyAlignment="1" applyProtection="1"/>
    <xf numFmtId="165" fontId="13" fillId="0" borderId="0" xfId="0" applyNumberFormat="1" applyFont="1" applyFill="1" applyBorder="1" applyAlignment="1" applyProtection="1"/>
    <xf numFmtId="165" fontId="1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165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409">
    <cellStyle name="Excel Built-in Normal" xfId="2"/>
    <cellStyle name="Заголовок 1 2" xfId="3"/>
    <cellStyle name="Заголовок 2 2" xfId="4"/>
    <cellStyle name="Обычный" xfId="0" builtinId="0"/>
    <cellStyle name="Обычный 10" xfId="5"/>
    <cellStyle name="Обычный 10 2" xfId="6"/>
    <cellStyle name="Обычный 10 2 2" xfId="7"/>
    <cellStyle name="Обычный 10 2 2 2" xfId="8"/>
    <cellStyle name="Обычный 10 2 3" xfId="9"/>
    <cellStyle name="Обычный 10 3" xfId="10"/>
    <cellStyle name="Обычный 10 3 2" xfId="11"/>
    <cellStyle name="Обычный 11" xfId="12"/>
    <cellStyle name="Обычный 11 2" xfId="13"/>
    <cellStyle name="Обычный 12" xfId="14"/>
    <cellStyle name="Обычный 12 2" xfId="15"/>
    <cellStyle name="Обычный 13" xfId="16"/>
    <cellStyle name="Обычный 13 2" xfId="17"/>
    <cellStyle name="Обычный 14" xfId="18"/>
    <cellStyle name="Обычный 14 2" xfId="19"/>
    <cellStyle name="Обычный 15" xfId="20"/>
    <cellStyle name="Обычный 15 2" xfId="21"/>
    <cellStyle name="Обычный 16" xfId="22"/>
    <cellStyle name="Обычный 16 2" xfId="23"/>
    <cellStyle name="Обычный 17" xfId="24"/>
    <cellStyle name="Обычный 17 2" xfId="25"/>
    <cellStyle name="Обычный 18" xfId="26"/>
    <cellStyle name="Обычный 18 2" xfId="27"/>
    <cellStyle name="Обычный 19" xfId="28"/>
    <cellStyle name="Обычный 19 2" xfId="29"/>
    <cellStyle name="Обычный 2" xfId="30"/>
    <cellStyle name="Обычный 2 2" xfId="31"/>
    <cellStyle name="Обычный 2 2 2" xfId="32"/>
    <cellStyle name="Обычный 2 2 2 2" xfId="33"/>
    <cellStyle name="Обычный 2 2 3" xfId="34"/>
    <cellStyle name="Обычный 2 2 3 2" xfId="35"/>
    <cellStyle name="Обычный 2 2 4" xfId="36"/>
    <cellStyle name="Обычный 2 3" xfId="37"/>
    <cellStyle name="Обычный 2 3 2" xfId="38"/>
    <cellStyle name="Обычный 2 4" xfId="39"/>
    <cellStyle name="Обычный 2 4 2" xfId="40"/>
    <cellStyle name="Обычный 2 5" xfId="41"/>
    <cellStyle name="Обычный 2_Расчет норматива" xfId="42"/>
    <cellStyle name="Обычный 20" xfId="43"/>
    <cellStyle name="Обычный 20 2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3" xfId="52"/>
    <cellStyle name="Обычный 3 2" xfId="53"/>
    <cellStyle name="Обычный 3 2 2" xfId="54"/>
    <cellStyle name="Обычный 3 3" xfId="55"/>
    <cellStyle name="Обычный 3 3 2" xfId="56"/>
    <cellStyle name="Обычный 3 4" xfId="57"/>
    <cellStyle name="Обычный 4" xfId="58"/>
    <cellStyle name="Обычный 4 2" xfId="59"/>
    <cellStyle name="Обычный 4 2 2" xfId="60"/>
    <cellStyle name="Обычный 4 3" xfId="61"/>
    <cellStyle name="Обычный 5" xfId="62"/>
    <cellStyle name="Обычный 5 2" xfId="63"/>
    <cellStyle name="Обычный 5 2 2" xfId="64"/>
    <cellStyle name="Обычный 5 3" xfId="65"/>
    <cellStyle name="Обычный 5 4" xfId="66"/>
    <cellStyle name="Обычный 6" xfId="67"/>
    <cellStyle name="Обычный 6 2" xfId="68"/>
    <cellStyle name="Обычный 6 2 2" xfId="69"/>
    <cellStyle name="Обычный 6 3" xfId="70"/>
    <cellStyle name="Обычный 7" xfId="71"/>
    <cellStyle name="Обычный 7 2" xfId="72"/>
    <cellStyle name="Обычный 7 2 2" xfId="73"/>
    <cellStyle name="Обычный 7 3" xfId="74"/>
    <cellStyle name="Обычный 8" xfId="75"/>
    <cellStyle name="Обычный 8 2" xfId="76"/>
    <cellStyle name="Обычный 8 2 2" xfId="77"/>
    <cellStyle name="Обычный 8 2 2 2" xfId="78"/>
    <cellStyle name="Обычный 8 2 3" xfId="79"/>
    <cellStyle name="Обычный 8 3" xfId="80"/>
    <cellStyle name="Обычный 8 3 2" xfId="81"/>
    <cellStyle name="Обычный 9" xfId="82"/>
    <cellStyle name="Обычный 9 2" xfId="83"/>
    <cellStyle name="Обычный 9 2 2" xfId="84"/>
    <cellStyle name="Обычный 9 2 2 2" xfId="85"/>
    <cellStyle name="Обычный 9 2 3" xfId="86"/>
    <cellStyle name="Обычный 9 3" xfId="87"/>
    <cellStyle name="Обычный 9 3 2" xfId="88"/>
    <cellStyle name="Процентный" xfId="1" builtinId="5"/>
    <cellStyle name="Процентный 10" xfId="89"/>
    <cellStyle name="Процентный 10 2" xfId="90"/>
    <cellStyle name="Процентный 11" xfId="91"/>
    <cellStyle name="Процентный 11 2" xfId="92"/>
    <cellStyle name="Процентный 12" xfId="93"/>
    <cellStyle name="Процентный 13" xfId="94"/>
    <cellStyle name="Процентный 14" xfId="95"/>
    <cellStyle name="Процентный 15" xfId="96"/>
    <cellStyle name="Процентный 2" xfId="97"/>
    <cellStyle name="Процентный 2 10" xfId="98"/>
    <cellStyle name="Процентный 2 11" xfId="99"/>
    <cellStyle name="Процентный 2 2" xfId="100"/>
    <cellStyle name="Процентный 2 2 2" xfId="101"/>
    <cellStyle name="Процентный 2 2 2 2" xfId="102"/>
    <cellStyle name="Процентный 2 2 3" xfId="103"/>
    <cellStyle name="Процентный 2 2_Школы" xfId="104"/>
    <cellStyle name="Процентный 2 3" xfId="105"/>
    <cellStyle name="Процентный 2 3 2" xfId="106"/>
    <cellStyle name="Процентный 2 4" xfId="107"/>
    <cellStyle name="Процентный 2 4 2" xfId="108"/>
    <cellStyle name="Процентный 2 5" xfId="109"/>
    <cellStyle name="Процентный 2 5 2" xfId="110"/>
    <cellStyle name="Процентный 2 6" xfId="111"/>
    <cellStyle name="Процентный 2 6 2" xfId="112"/>
    <cellStyle name="Процентный 2 7" xfId="113"/>
    <cellStyle name="Процентный 2 7 2" xfId="114"/>
    <cellStyle name="Процентный 2 8" xfId="115"/>
    <cellStyle name="Процентный 2 9" xfId="116"/>
    <cellStyle name="Процентный 2_Школы" xfId="117"/>
    <cellStyle name="Процентный 3" xfId="118"/>
    <cellStyle name="Процентный 3 10" xfId="119"/>
    <cellStyle name="Процентный 3 11" xfId="120"/>
    <cellStyle name="Процентный 3 2" xfId="121"/>
    <cellStyle name="Процентный 3 2 10" xfId="122"/>
    <cellStyle name="Процентный 3 2 2" xfId="123"/>
    <cellStyle name="Процентный 3 2 2 2" xfId="124"/>
    <cellStyle name="Процентный 3 2 2 2 2" xfId="125"/>
    <cellStyle name="Процентный 3 2 2 3" xfId="126"/>
    <cellStyle name="Процентный 3 2 2_Школы" xfId="127"/>
    <cellStyle name="Процентный 3 2 3" xfId="128"/>
    <cellStyle name="Процентный 3 2 3 2" xfId="129"/>
    <cellStyle name="Процентный 3 2 4" xfId="130"/>
    <cellStyle name="Процентный 3 2 4 2" xfId="131"/>
    <cellStyle name="Процентный 3 2 5" xfId="132"/>
    <cellStyle name="Процентный 3 2 5 2" xfId="133"/>
    <cellStyle name="Процентный 3 2 6" xfId="134"/>
    <cellStyle name="Процентный 3 2 6 2" xfId="135"/>
    <cellStyle name="Процентный 3 2 7" xfId="136"/>
    <cellStyle name="Процентный 3 2 8" xfId="137"/>
    <cellStyle name="Процентный 3 2 9" xfId="138"/>
    <cellStyle name="Процентный 3 2_Школы" xfId="139"/>
    <cellStyle name="Процентный 3 3" xfId="140"/>
    <cellStyle name="Процентный 3 3 10" xfId="141"/>
    <cellStyle name="Процентный 3 3 2" xfId="142"/>
    <cellStyle name="Процентный 3 3 2 2" xfId="143"/>
    <cellStyle name="Процентный 3 3 2 2 2" xfId="144"/>
    <cellStyle name="Процентный 3 3 2 3" xfId="145"/>
    <cellStyle name="Процентный 3 3 2_Школы" xfId="146"/>
    <cellStyle name="Процентный 3 3 3" xfId="147"/>
    <cellStyle name="Процентный 3 3 3 2" xfId="148"/>
    <cellStyle name="Процентный 3 3 4" xfId="149"/>
    <cellStyle name="Процентный 3 3 4 2" xfId="150"/>
    <cellStyle name="Процентный 3 3 5" xfId="151"/>
    <cellStyle name="Процентный 3 3 5 2" xfId="152"/>
    <cellStyle name="Процентный 3 3 6" xfId="153"/>
    <cellStyle name="Процентный 3 3 6 2" xfId="154"/>
    <cellStyle name="Процентный 3 3 7" xfId="155"/>
    <cellStyle name="Процентный 3 3 8" xfId="156"/>
    <cellStyle name="Процентный 3 3 9" xfId="157"/>
    <cellStyle name="Процентный 3 3_Школы" xfId="158"/>
    <cellStyle name="Процентный 3 4" xfId="159"/>
    <cellStyle name="Процентный 3 4 10" xfId="160"/>
    <cellStyle name="Процентный 3 4 2" xfId="161"/>
    <cellStyle name="Процентный 3 4 2 2" xfId="162"/>
    <cellStyle name="Процентный 3 4 2 2 2" xfId="163"/>
    <cellStyle name="Процентный 3 4 2 3" xfId="164"/>
    <cellStyle name="Процентный 3 4 2_Школы" xfId="165"/>
    <cellStyle name="Процентный 3 4 3" xfId="166"/>
    <cellStyle name="Процентный 3 4 3 2" xfId="167"/>
    <cellStyle name="Процентный 3 4 4" xfId="168"/>
    <cellStyle name="Процентный 3 4 5" xfId="169"/>
    <cellStyle name="Процентный 3 4 6" xfId="170"/>
    <cellStyle name="Процентный 3 4 7" xfId="171"/>
    <cellStyle name="Процентный 3 4 8" xfId="172"/>
    <cellStyle name="Процентный 3 4 9" xfId="173"/>
    <cellStyle name="Процентный 3 4_Школы" xfId="174"/>
    <cellStyle name="Процентный 3 5" xfId="175"/>
    <cellStyle name="Процентный 3 5 2" xfId="176"/>
    <cellStyle name="Процентный 3 5 2 2" xfId="177"/>
    <cellStyle name="Процентный 3 5 3" xfId="178"/>
    <cellStyle name="Процентный 3 5_Школы" xfId="179"/>
    <cellStyle name="Процентный 3 6" xfId="180"/>
    <cellStyle name="Процентный 3 6 2" xfId="181"/>
    <cellStyle name="Процентный 3 7" xfId="182"/>
    <cellStyle name="Процентный 3 7 2" xfId="183"/>
    <cellStyle name="Процентный 3 8" xfId="184"/>
    <cellStyle name="Процентный 3 8 2" xfId="185"/>
    <cellStyle name="Процентный 3 9" xfId="186"/>
    <cellStyle name="Процентный 3 9 2" xfId="187"/>
    <cellStyle name="Процентный 3_Школы" xfId="188"/>
    <cellStyle name="Процентный 4" xfId="189"/>
    <cellStyle name="Процентный 4 10" xfId="190"/>
    <cellStyle name="Процентный 4 2" xfId="191"/>
    <cellStyle name="Процентный 4 2 2" xfId="192"/>
    <cellStyle name="Процентный 4 2 2 2" xfId="193"/>
    <cellStyle name="Процентный 4 2 3" xfId="194"/>
    <cellStyle name="Процентный 4 2_Школы" xfId="195"/>
    <cellStyle name="Процентный 4 3" xfId="196"/>
    <cellStyle name="Процентный 4 3 2" xfId="197"/>
    <cellStyle name="Процентный 4 4" xfId="198"/>
    <cellStyle name="Процентный 4 4 2" xfId="199"/>
    <cellStyle name="Процентный 4 5" xfId="200"/>
    <cellStyle name="Процентный 4 5 2" xfId="201"/>
    <cellStyle name="Процентный 4 6" xfId="202"/>
    <cellStyle name="Процентный 4 6 2" xfId="203"/>
    <cellStyle name="Процентный 4 7" xfId="204"/>
    <cellStyle name="Процентный 4 8" xfId="205"/>
    <cellStyle name="Процентный 4 9" xfId="206"/>
    <cellStyle name="Процентный 4_Школы" xfId="207"/>
    <cellStyle name="Процентный 5" xfId="208"/>
    <cellStyle name="Процентный 5 2" xfId="209"/>
    <cellStyle name="Процентный 5 2 2" xfId="210"/>
    <cellStyle name="Процентный 5 3" xfId="211"/>
    <cellStyle name="Процентный 5_Школы" xfId="212"/>
    <cellStyle name="Процентный 6" xfId="213"/>
    <cellStyle name="Процентный 6 2" xfId="214"/>
    <cellStyle name="Процентный 6 2 2" xfId="215"/>
    <cellStyle name="Процентный 6 3" xfId="216"/>
    <cellStyle name="Процентный 7" xfId="217"/>
    <cellStyle name="Процентный 7 2" xfId="218"/>
    <cellStyle name="Процентный 8" xfId="219"/>
    <cellStyle name="Процентный 8 2" xfId="220"/>
    <cellStyle name="Процентный 9" xfId="221"/>
    <cellStyle name="Процентный 9 2" xfId="222"/>
    <cellStyle name="Таб: +|-" xfId="223"/>
    <cellStyle name="Таб: Графа" xfId="224"/>
    <cellStyle name="Таб: Номер" xfId="225"/>
    <cellStyle name="Финансовый 10" xfId="226"/>
    <cellStyle name="Финансовый 10 2" xfId="227"/>
    <cellStyle name="Финансовый 11" xfId="228"/>
    <cellStyle name="Финансовый 11 2" xfId="229"/>
    <cellStyle name="Финансовый 12" xfId="230"/>
    <cellStyle name="Финансовый 12 2" xfId="231"/>
    <cellStyle name="Финансовый 13" xfId="232"/>
    <cellStyle name="Финансовый 14" xfId="233"/>
    <cellStyle name="Финансовый 15" xfId="234"/>
    <cellStyle name="Финансовый 16" xfId="235"/>
    <cellStyle name="Финансовый 17" xfId="236"/>
    <cellStyle name="Финансовый 2" xfId="237"/>
    <cellStyle name="Финансовый 2 10" xfId="238"/>
    <cellStyle name="Финансовый 2 11" xfId="239"/>
    <cellStyle name="Финансовый 2 12" xfId="240"/>
    <cellStyle name="Финансовый 2 2" xfId="241"/>
    <cellStyle name="Финансовый 2 2 10" xfId="242"/>
    <cellStyle name="Финансовый 2 2 11" xfId="243"/>
    <cellStyle name="Финансовый 2 2 2" xfId="244"/>
    <cellStyle name="Финансовый 2 2 2 2" xfId="245"/>
    <cellStyle name="Финансовый 2 2 2 2 2" xfId="246"/>
    <cellStyle name="Финансовый 2 2 2 3" xfId="247"/>
    <cellStyle name="Финансовый 2 2 2_Школы" xfId="248"/>
    <cellStyle name="Финансовый 2 2 3" xfId="249"/>
    <cellStyle name="Финансовый 2 2 3 2" xfId="250"/>
    <cellStyle name="Финансовый 2 2 4" xfId="251"/>
    <cellStyle name="Финансовый 2 2 4 2" xfId="252"/>
    <cellStyle name="Финансовый 2 2 5" xfId="253"/>
    <cellStyle name="Финансовый 2 2 5 2" xfId="254"/>
    <cellStyle name="Финансовый 2 2 6" xfId="255"/>
    <cellStyle name="Финансовый 2 2 6 2" xfId="256"/>
    <cellStyle name="Финансовый 2 2 7" xfId="257"/>
    <cellStyle name="Финансовый 2 2 8" xfId="258"/>
    <cellStyle name="Финансовый 2 2 9" xfId="259"/>
    <cellStyle name="Финансовый 2 2_Школы" xfId="260"/>
    <cellStyle name="Финансовый 2 3" xfId="261"/>
    <cellStyle name="Финансовый 2 3 2" xfId="262"/>
    <cellStyle name="Финансовый 2 3 2 2" xfId="263"/>
    <cellStyle name="Финансовый 2 3 3" xfId="264"/>
    <cellStyle name="Финансовый 2 3_Школы" xfId="265"/>
    <cellStyle name="Финансовый 2 4" xfId="266"/>
    <cellStyle name="Финансовый 2 4 2" xfId="267"/>
    <cellStyle name="Финансовый 2 5" xfId="268"/>
    <cellStyle name="Финансовый 2 5 2" xfId="269"/>
    <cellStyle name="Финансовый 2 6" xfId="270"/>
    <cellStyle name="Финансовый 2 6 2" xfId="271"/>
    <cellStyle name="Финансовый 2 7" xfId="272"/>
    <cellStyle name="Финансовый 2 7 2" xfId="273"/>
    <cellStyle name="Финансовый 2 8" xfId="274"/>
    <cellStyle name="Финансовый 2 8 2" xfId="275"/>
    <cellStyle name="Финансовый 2 9" xfId="276"/>
    <cellStyle name="Финансовый 2_Школы" xfId="277"/>
    <cellStyle name="Финансовый 3" xfId="278"/>
    <cellStyle name="Финансовый 3 10" xfId="279"/>
    <cellStyle name="Финансовый 3 11" xfId="280"/>
    <cellStyle name="Финансовый 3 2" xfId="281"/>
    <cellStyle name="Финансовый 3 2 2" xfId="282"/>
    <cellStyle name="Финансовый 3 2 2 2" xfId="283"/>
    <cellStyle name="Финансовый 3 2 3" xfId="284"/>
    <cellStyle name="Финансовый 3 2_Школы" xfId="285"/>
    <cellStyle name="Финансовый 3 3" xfId="286"/>
    <cellStyle name="Финансовый 3 3 2" xfId="287"/>
    <cellStyle name="Финансовый 3 4" xfId="288"/>
    <cellStyle name="Финансовый 3 4 2" xfId="289"/>
    <cellStyle name="Финансовый 3 5" xfId="290"/>
    <cellStyle name="Финансовый 3 5 2" xfId="291"/>
    <cellStyle name="Финансовый 3 6" xfId="292"/>
    <cellStyle name="Финансовый 3 6 2" xfId="293"/>
    <cellStyle name="Финансовый 3 7" xfId="294"/>
    <cellStyle name="Финансовый 3 8" xfId="295"/>
    <cellStyle name="Финансовый 3 9" xfId="296"/>
    <cellStyle name="Финансовый 3_Школы" xfId="297"/>
    <cellStyle name="Финансовый 4" xfId="298"/>
    <cellStyle name="Финансовый 4 10" xfId="299"/>
    <cellStyle name="Финансовый 4 11" xfId="300"/>
    <cellStyle name="Финансовый 4 2" xfId="301"/>
    <cellStyle name="Финансовый 4 2 10" xfId="302"/>
    <cellStyle name="Финансовый 4 2 2" xfId="303"/>
    <cellStyle name="Финансовый 4 2 2 2" xfId="304"/>
    <cellStyle name="Финансовый 4 2 2 2 2" xfId="305"/>
    <cellStyle name="Финансовый 4 2 2 3" xfId="306"/>
    <cellStyle name="Финансовый 4 2 2_Школы" xfId="307"/>
    <cellStyle name="Финансовый 4 2 3" xfId="308"/>
    <cellStyle name="Финансовый 4 2 3 2" xfId="309"/>
    <cellStyle name="Финансовый 4 2 4" xfId="310"/>
    <cellStyle name="Финансовый 4 2 4 2" xfId="311"/>
    <cellStyle name="Финансовый 4 2 5" xfId="312"/>
    <cellStyle name="Финансовый 4 2 5 2" xfId="313"/>
    <cellStyle name="Финансовый 4 2 6" xfId="314"/>
    <cellStyle name="Финансовый 4 2 6 2" xfId="315"/>
    <cellStyle name="Финансовый 4 2 7" xfId="316"/>
    <cellStyle name="Финансовый 4 2 8" xfId="317"/>
    <cellStyle name="Финансовый 4 2 9" xfId="318"/>
    <cellStyle name="Финансовый 4 2_Школы" xfId="319"/>
    <cellStyle name="Финансовый 4 3" xfId="320"/>
    <cellStyle name="Финансовый 4 3 10" xfId="321"/>
    <cellStyle name="Финансовый 4 3 2" xfId="322"/>
    <cellStyle name="Финансовый 4 3 2 2" xfId="323"/>
    <cellStyle name="Финансовый 4 3 2 2 2" xfId="324"/>
    <cellStyle name="Финансовый 4 3 2 3" xfId="325"/>
    <cellStyle name="Финансовый 4 3 2_Школы" xfId="326"/>
    <cellStyle name="Финансовый 4 3 3" xfId="327"/>
    <cellStyle name="Финансовый 4 3 3 2" xfId="328"/>
    <cellStyle name="Финансовый 4 3 4" xfId="329"/>
    <cellStyle name="Финансовый 4 3 4 2" xfId="330"/>
    <cellStyle name="Финансовый 4 3 5" xfId="331"/>
    <cellStyle name="Финансовый 4 3 5 2" xfId="332"/>
    <cellStyle name="Финансовый 4 3 6" xfId="333"/>
    <cellStyle name="Финансовый 4 3 6 2" xfId="334"/>
    <cellStyle name="Финансовый 4 3 7" xfId="335"/>
    <cellStyle name="Финансовый 4 3 8" xfId="336"/>
    <cellStyle name="Финансовый 4 3 9" xfId="337"/>
    <cellStyle name="Финансовый 4 3_Школы" xfId="338"/>
    <cellStyle name="Финансовый 4 4" xfId="339"/>
    <cellStyle name="Финансовый 4 4 10" xfId="340"/>
    <cellStyle name="Финансовый 4 4 2" xfId="341"/>
    <cellStyle name="Финансовый 4 4 2 2" xfId="342"/>
    <cellStyle name="Финансовый 4 4 2 2 2" xfId="343"/>
    <cellStyle name="Финансовый 4 4 2 3" xfId="344"/>
    <cellStyle name="Финансовый 4 4 2_Школы" xfId="345"/>
    <cellStyle name="Финансовый 4 4 3" xfId="346"/>
    <cellStyle name="Финансовый 4 4 3 2" xfId="347"/>
    <cellStyle name="Финансовый 4 4 4" xfId="348"/>
    <cellStyle name="Финансовый 4 4 4 2" xfId="349"/>
    <cellStyle name="Финансовый 4 4 5" xfId="350"/>
    <cellStyle name="Финансовый 4 4 6" xfId="351"/>
    <cellStyle name="Финансовый 4 4 7" xfId="352"/>
    <cellStyle name="Финансовый 4 4 8" xfId="353"/>
    <cellStyle name="Финансовый 4 4 9" xfId="354"/>
    <cellStyle name="Финансовый 4 4_Школы" xfId="355"/>
    <cellStyle name="Финансовый 4 5" xfId="356"/>
    <cellStyle name="Финансовый 4 5 2" xfId="357"/>
    <cellStyle name="Финансовый 4 5 2 2" xfId="358"/>
    <cellStyle name="Финансовый 4 5 3" xfId="359"/>
    <cellStyle name="Финансовый 4 5_Школы" xfId="360"/>
    <cellStyle name="Финансовый 4 6" xfId="361"/>
    <cellStyle name="Финансовый 4 6 2" xfId="362"/>
    <cellStyle name="Финансовый 4 7" xfId="363"/>
    <cellStyle name="Финансовый 4 7 2" xfId="364"/>
    <cellStyle name="Финансовый 4 8" xfId="365"/>
    <cellStyle name="Финансовый 4 8 2" xfId="366"/>
    <cellStyle name="Финансовый 4 9" xfId="367"/>
    <cellStyle name="Финансовый 4 9 2" xfId="368"/>
    <cellStyle name="Финансовый 4_Школы" xfId="369"/>
    <cellStyle name="Финансовый 5" xfId="370"/>
    <cellStyle name="Финансовый 5 10" xfId="371"/>
    <cellStyle name="Финансовый 5 11" xfId="372"/>
    <cellStyle name="Финансовый 5 2" xfId="373"/>
    <cellStyle name="Финансовый 5 2 2" xfId="374"/>
    <cellStyle name="Финансовый 5 2 2 2" xfId="375"/>
    <cellStyle name="Финансовый 5 2 3" xfId="376"/>
    <cellStyle name="Финансовый 5 2_Школы" xfId="377"/>
    <cellStyle name="Финансовый 5 3" xfId="378"/>
    <cellStyle name="Финансовый 5 3 2" xfId="379"/>
    <cellStyle name="Финансовый 5 4" xfId="380"/>
    <cellStyle name="Финансовый 5 4 2" xfId="381"/>
    <cellStyle name="Финансовый 5 5" xfId="382"/>
    <cellStyle name="Финансовый 5 5 2" xfId="383"/>
    <cellStyle name="Финансовый 5 6" xfId="384"/>
    <cellStyle name="Финансовый 5 6 2" xfId="385"/>
    <cellStyle name="Финансовый 5 7" xfId="386"/>
    <cellStyle name="Финансовый 5 7 2" xfId="387"/>
    <cellStyle name="Финансовый 5 8" xfId="388"/>
    <cellStyle name="Финансовый 5 9" xfId="389"/>
    <cellStyle name="Финансовый 5_Школы" xfId="390"/>
    <cellStyle name="Финансовый 6" xfId="391"/>
    <cellStyle name="Финансовый 6 2" xfId="392"/>
    <cellStyle name="Финансовый 6 2 2" xfId="393"/>
    <cellStyle name="Финансовый 6 3" xfId="394"/>
    <cellStyle name="Финансовый 6 4" xfId="395"/>
    <cellStyle name="Финансовый 6_Школы" xfId="396"/>
    <cellStyle name="Финансовый 7" xfId="397"/>
    <cellStyle name="Финансовый 7 2" xfId="398"/>
    <cellStyle name="Финансовый 7 2 2" xfId="399"/>
    <cellStyle name="Финансовый 7 3" xfId="400"/>
    <cellStyle name="Финансовый 7 3 2" xfId="401"/>
    <cellStyle name="Финансовый 7 4" xfId="402"/>
    <cellStyle name="Финансовый 7 4 2" xfId="403"/>
    <cellStyle name="Финансовый 7 5" xfId="404"/>
    <cellStyle name="Финансовый 8" xfId="405"/>
    <cellStyle name="Финансовый 8 2" xfId="406"/>
    <cellStyle name="Финансовый 9" xfId="407"/>
    <cellStyle name="Финансовый 9 2" xfId="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view="pageBreakPreview" zoomScale="90" zoomScaleNormal="85" zoomScaleSheetLayoutView="90" workbookViewId="0">
      <pane xSplit="2" ySplit="4" topLeftCell="C5" activePane="bottomRight" state="frozen"/>
      <selection activeCell="D26" sqref="D26"/>
      <selection pane="topRight" activeCell="D26" sqref="D26"/>
      <selection pane="bottomLeft" activeCell="D26" sqref="D26"/>
      <selection pane="bottomRight" activeCell="A2" sqref="A2:J2"/>
    </sheetView>
  </sheetViews>
  <sheetFormatPr defaultColWidth="9.140625" defaultRowHeight="12.75" x14ac:dyDescent="0.2"/>
  <cols>
    <col min="1" max="1" width="3.5703125" style="1" customWidth="1"/>
    <col min="2" max="2" width="21.28515625" style="1" customWidth="1"/>
    <col min="3" max="3" width="12.7109375" style="1" customWidth="1"/>
    <col min="4" max="4" width="15.28515625" style="37" customWidth="1"/>
    <col min="5" max="5" width="17.7109375" style="1" customWidth="1"/>
    <col min="6" max="6" width="14.28515625" style="1" hidden="1" customWidth="1"/>
    <col min="7" max="7" width="11.28515625" style="1" hidden="1" customWidth="1"/>
    <col min="8" max="11" width="11.28515625" style="1" customWidth="1"/>
    <col min="12" max="15" width="11.28515625" style="1" hidden="1" customWidth="1"/>
    <col min="16" max="16" width="9.140625" style="1" hidden="1" customWidth="1"/>
    <col min="17" max="17" width="14" style="1" hidden="1" customWidth="1"/>
    <col min="18" max="18" width="14.5703125" style="1" hidden="1" customWidth="1"/>
    <col min="19" max="19" width="10.42578125" style="1" hidden="1" customWidth="1"/>
    <col min="20" max="16384" width="9.140625" style="1"/>
  </cols>
  <sheetData>
    <row r="1" spans="1:19" x14ac:dyDescent="0.2">
      <c r="J1" s="44" t="s">
        <v>32</v>
      </c>
    </row>
    <row r="2" spans="1:19" ht="99.7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9" x14ac:dyDescent="0.2">
      <c r="A3" s="2"/>
      <c r="B3" s="2"/>
      <c r="C3" s="2"/>
      <c r="D3" s="2"/>
      <c r="E3" s="2"/>
      <c r="H3" s="45" t="s">
        <v>1</v>
      </c>
      <c r="I3" s="46"/>
      <c r="J3" s="47"/>
    </row>
    <row r="4" spans="1:19" s="13" customFormat="1" ht="43.15" customHeight="1" x14ac:dyDescent="0.2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7">
        <v>2022</v>
      </c>
      <c r="I4" s="7">
        <v>2023</v>
      </c>
      <c r="J4" s="7">
        <v>2024</v>
      </c>
      <c r="K4" s="8"/>
      <c r="L4" s="48" t="s">
        <v>9</v>
      </c>
      <c r="M4" s="49"/>
      <c r="N4" s="50"/>
      <c r="O4" s="9"/>
      <c r="P4" s="10"/>
      <c r="Q4" s="11" t="s">
        <v>10</v>
      </c>
      <c r="R4" s="11" t="s">
        <v>11</v>
      </c>
      <c r="S4" s="12" t="s">
        <v>12</v>
      </c>
    </row>
    <row r="5" spans="1:19" x14ac:dyDescent="0.2">
      <c r="A5" s="14">
        <v>1</v>
      </c>
      <c r="B5" s="15" t="s">
        <v>13</v>
      </c>
      <c r="C5" s="14">
        <v>1</v>
      </c>
      <c r="D5" s="16">
        <v>80</v>
      </c>
      <c r="E5" s="17">
        <f t="shared" ref="E5:E22" si="0">C5*D5</f>
        <v>80</v>
      </c>
      <c r="F5" s="17">
        <v>80</v>
      </c>
      <c r="G5" s="18">
        <f>ROUND(F5*1.04,1)</f>
        <v>83.2</v>
      </c>
      <c r="H5" s="19">
        <f>E5</f>
        <v>80</v>
      </c>
      <c r="I5" s="19">
        <f>H5</f>
        <v>80</v>
      </c>
      <c r="J5" s="19">
        <f>I5</f>
        <v>80</v>
      </c>
      <c r="K5" s="20"/>
      <c r="L5" s="21">
        <f t="shared" ref="L5:L22" si="1">E5*1000</f>
        <v>80000</v>
      </c>
      <c r="M5" s="21">
        <f>L5</f>
        <v>80000</v>
      </c>
      <c r="N5" s="21">
        <f>M5</f>
        <v>80000</v>
      </c>
      <c r="O5" s="21"/>
      <c r="P5" s="21"/>
      <c r="Q5" s="22">
        <v>1</v>
      </c>
      <c r="R5" s="14">
        <v>1</v>
      </c>
      <c r="S5" s="23">
        <f t="shared" ref="S5:S22" si="2">C5-R5</f>
        <v>0</v>
      </c>
    </row>
    <row r="6" spans="1:19" x14ac:dyDescent="0.2">
      <c r="A6" s="14">
        <v>2</v>
      </c>
      <c r="B6" s="15" t="s">
        <v>14</v>
      </c>
      <c r="C6" s="14">
        <v>2</v>
      </c>
      <c r="D6" s="16">
        <v>80</v>
      </c>
      <c r="E6" s="17">
        <f t="shared" si="0"/>
        <v>160</v>
      </c>
      <c r="F6" s="17">
        <v>160</v>
      </c>
      <c r="G6" s="18">
        <f t="shared" ref="G6:G22" si="3">ROUND(F6*1.04,1)</f>
        <v>166.4</v>
      </c>
      <c r="H6" s="19">
        <f t="shared" ref="H6:H22" si="4">E6</f>
        <v>160</v>
      </c>
      <c r="I6" s="19">
        <f t="shared" ref="I6:J21" si="5">H6</f>
        <v>160</v>
      </c>
      <c r="J6" s="19">
        <f t="shared" si="5"/>
        <v>160</v>
      </c>
      <c r="K6" s="20"/>
      <c r="L6" s="21">
        <f t="shared" si="1"/>
        <v>160000</v>
      </c>
      <c r="M6" s="21">
        <f t="shared" ref="M6:N21" si="6">L6</f>
        <v>160000</v>
      </c>
      <c r="N6" s="21">
        <f t="shared" si="6"/>
        <v>160000</v>
      </c>
      <c r="O6" s="21"/>
      <c r="P6" s="21"/>
      <c r="Q6" s="22">
        <v>1</v>
      </c>
      <c r="R6" s="14">
        <v>2</v>
      </c>
      <c r="S6" s="14">
        <f t="shared" si="2"/>
        <v>0</v>
      </c>
    </row>
    <row r="7" spans="1:19" x14ac:dyDescent="0.2">
      <c r="A7" s="14">
        <v>3</v>
      </c>
      <c r="B7" s="15" t="s">
        <v>15</v>
      </c>
      <c r="C7" s="14">
        <v>3</v>
      </c>
      <c r="D7" s="16">
        <v>80</v>
      </c>
      <c r="E7" s="17">
        <f t="shared" si="0"/>
        <v>240</v>
      </c>
      <c r="F7" s="17">
        <v>400</v>
      </c>
      <c r="G7" s="18">
        <f t="shared" si="3"/>
        <v>416</v>
      </c>
      <c r="H7" s="19">
        <f t="shared" si="4"/>
        <v>240</v>
      </c>
      <c r="I7" s="19">
        <f t="shared" si="5"/>
        <v>240</v>
      </c>
      <c r="J7" s="19">
        <f t="shared" si="5"/>
        <v>240</v>
      </c>
      <c r="K7" s="20"/>
      <c r="L7" s="21">
        <f t="shared" si="1"/>
        <v>240000</v>
      </c>
      <c r="M7" s="21">
        <f t="shared" si="6"/>
        <v>240000</v>
      </c>
      <c r="N7" s="21">
        <f t="shared" si="6"/>
        <v>240000</v>
      </c>
      <c r="O7" s="21"/>
      <c r="P7" s="21"/>
      <c r="Q7" s="22">
        <v>2</v>
      </c>
      <c r="R7" s="14">
        <v>5</v>
      </c>
      <c r="S7" s="14">
        <f t="shared" si="2"/>
        <v>-2</v>
      </c>
    </row>
    <row r="8" spans="1:19" x14ac:dyDescent="0.2">
      <c r="A8" s="14">
        <v>4</v>
      </c>
      <c r="B8" s="15" t="s">
        <v>16</v>
      </c>
      <c r="C8" s="14">
        <v>2</v>
      </c>
      <c r="D8" s="16">
        <v>80</v>
      </c>
      <c r="E8" s="17">
        <f t="shared" si="0"/>
        <v>160</v>
      </c>
      <c r="F8" s="17">
        <v>160</v>
      </c>
      <c r="G8" s="18">
        <f t="shared" si="3"/>
        <v>166.4</v>
      </c>
      <c r="H8" s="19">
        <f t="shared" si="4"/>
        <v>160</v>
      </c>
      <c r="I8" s="19">
        <f t="shared" si="5"/>
        <v>160</v>
      </c>
      <c r="J8" s="19">
        <f t="shared" si="5"/>
        <v>160</v>
      </c>
      <c r="K8" s="20"/>
      <c r="L8" s="21">
        <f t="shared" si="1"/>
        <v>160000</v>
      </c>
      <c r="M8" s="21">
        <f t="shared" si="6"/>
        <v>160000</v>
      </c>
      <c r="N8" s="21">
        <f t="shared" si="6"/>
        <v>160000</v>
      </c>
      <c r="O8" s="21"/>
      <c r="P8" s="21"/>
      <c r="Q8" s="22">
        <v>2</v>
      </c>
      <c r="R8" s="14">
        <v>2</v>
      </c>
      <c r="S8" s="14">
        <f t="shared" si="2"/>
        <v>0</v>
      </c>
    </row>
    <row r="9" spans="1:19" x14ac:dyDescent="0.2">
      <c r="A9" s="14">
        <v>5</v>
      </c>
      <c r="B9" s="15" t="s">
        <v>17</v>
      </c>
      <c r="C9" s="14">
        <v>2</v>
      </c>
      <c r="D9" s="16">
        <v>80</v>
      </c>
      <c r="E9" s="17">
        <f t="shared" si="0"/>
        <v>160</v>
      </c>
      <c r="F9" s="17">
        <v>160</v>
      </c>
      <c r="G9" s="18">
        <f t="shared" si="3"/>
        <v>166.4</v>
      </c>
      <c r="H9" s="19">
        <f t="shared" si="4"/>
        <v>160</v>
      </c>
      <c r="I9" s="19">
        <f t="shared" si="5"/>
        <v>160</v>
      </c>
      <c r="J9" s="19">
        <f t="shared" si="5"/>
        <v>160</v>
      </c>
      <c r="K9" s="20"/>
      <c r="L9" s="21">
        <f t="shared" si="1"/>
        <v>160000</v>
      </c>
      <c r="M9" s="21">
        <f t="shared" si="6"/>
        <v>160000</v>
      </c>
      <c r="N9" s="21">
        <f t="shared" si="6"/>
        <v>160000</v>
      </c>
      <c r="O9" s="21"/>
      <c r="P9" s="21"/>
      <c r="Q9" s="22">
        <v>0</v>
      </c>
      <c r="R9" s="14">
        <v>2</v>
      </c>
      <c r="S9" s="14">
        <f t="shared" si="2"/>
        <v>0</v>
      </c>
    </row>
    <row r="10" spans="1:19" x14ac:dyDescent="0.2">
      <c r="A10" s="14">
        <v>6</v>
      </c>
      <c r="B10" s="15" t="s">
        <v>18</v>
      </c>
      <c r="C10" s="14">
        <v>0</v>
      </c>
      <c r="D10" s="16">
        <v>80</v>
      </c>
      <c r="E10" s="17">
        <f t="shared" si="0"/>
        <v>0</v>
      </c>
      <c r="F10" s="17">
        <v>0</v>
      </c>
      <c r="G10" s="18">
        <f t="shared" si="3"/>
        <v>0</v>
      </c>
      <c r="H10" s="19">
        <f t="shared" si="4"/>
        <v>0</v>
      </c>
      <c r="I10" s="19">
        <f t="shared" si="5"/>
        <v>0</v>
      </c>
      <c r="J10" s="19">
        <f t="shared" si="5"/>
        <v>0</v>
      </c>
      <c r="K10" s="20"/>
      <c r="L10" s="21">
        <f t="shared" si="1"/>
        <v>0</v>
      </c>
      <c r="M10" s="21">
        <f t="shared" si="6"/>
        <v>0</v>
      </c>
      <c r="N10" s="21">
        <f t="shared" si="6"/>
        <v>0</v>
      </c>
      <c r="O10" s="21"/>
      <c r="P10" s="21"/>
      <c r="Q10" s="22">
        <v>2</v>
      </c>
      <c r="R10" s="14">
        <v>0</v>
      </c>
      <c r="S10" s="14">
        <f t="shared" si="2"/>
        <v>0</v>
      </c>
    </row>
    <row r="11" spans="1:19" x14ac:dyDescent="0.2">
      <c r="A11" s="14">
        <v>7</v>
      </c>
      <c r="B11" s="15" t="s">
        <v>19</v>
      </c>
      <c r="C11" s="14">
        <v>2</v>
      </c>
      <c r="D11" s="16">
        <v>80</v>
      </c>
      <c r="E11" s="17">
        <f t="shared" si="0"/>
        <v>160</v>
      </c>
      <c r="F11" s="17">
        <v>160</v>
      </c>
      <c r="G11" s="18">
        <f t="shared" si="3"/>
        <v>166.4</v>
      </c>
      <c r="H11" s="19">
        <f t="shared" si="4"/>
        <v>160</v>
      </c>
      <c r="I11" s="19">
        <f t="shared" si="5"/>
        <v>160</v>
      </c>
      <c r="J11" s="19">
        <f t="shared" si="5"/>
        <v>160</v>
      </c>
      <c r="K11" s="20"/>
      <c r="L11" s="21">
        <f t="shared" si="1"/>
        <v>160000</v>
      </c>
      <c r="M11" s="21">
        <f t="shared" si="6"/>
        <v>160000</v>
      </c>
      <c r="N11" s="21">
        <f t="shared" si="6"/>
        <v>160000</v>
      </c>
      <c r="O11" s="21"/>
      <c r="P11" s="21"/>
      <c r="Q11" s="22">
        <v>1</v>
      </c>
      <c r="R11" s="14">
        <v>2</v>
      </c>
      <c r="S11" s="14">
        <f t="shared" si="2"/>
        <v>0</v>
      </c>
    </row>
    <row r="12" spans="1:19" x14ac:dyDescent="0.2">
      <c r="A12" s="14">
        <v>8</v>
      </c>
      <c r="B12" s="15" t="s">
        <v>20</v>
      </c>
      <c r="C12" s="14">
        <v>2</v>
      </c>
      <c r="D12" s="16">
        <v>80</v>
      </c>
      <c r="E12" s="17">
        <f>C12*D12</f>
        <v>160</v>
      </c>
      <c r="F12" s="17">
        <v>160</v>
      </c>
      <c r="G12" s="18">
        <f t="shared" si="3"/>
        <v>166.4</v>
      </c>
      <c r="H12" s="19">
        <f t="shared" si="4"/>
        <v>160</v>
      </c>
      <c r="I12" s="19">
        <f t="shared" si="5"/>
        <v>160</v>
      </c>
      <c r="J12" s="19">
        <f t="shared" si="5"/>
        <v>160</v>
      </c>
      <c r="K12" s="20"/>
      <c r="L12" s="21">
        <f t="shared" si="1"/>
        <v>160000</v>
      </c>
      <c r="M12" s="21">
        <f t="shared" si="6"/>
        <v>160000</v>
      </c>
      <c r="N12" s="21">
        <f t="shared" si="6"/>
        <v>160000</v>
      </c>
      <c r="O12" s="21"/>
      <c r="P12" s="21"/>
      <c r="Q12" s="22">
        <v>2</v>
      </c>
      <c r="R12" s="14">
        <v>2</v>
      </c>
      <c r="S12" s="14">
        <f t="shared" si="2"/>
        <v>0</v>
      </c>
    </row>
    <row r="13" spans="1:19" x14ac:dyDescent="0.2">
      <c r="A13" s="14">
        <v>9</v>
      </c>
      <c r="B13" s="15" t="s">
        <v>21</v>
      </c>
      <c r="C13" s="14">
        <v>2</v>
      </c>
      <c r="D13" s="16">
        <v>80</v>
      </c>
      <c r="E13" s="17">
        <f t="shared" si="0"/>
        <v>160</v>
      </c>
      <c r="F13" s="17">
        <v>80</v>
      </c>
      <c r="G13" s="18">
        <f t="shared" si="3"/>
        <v>83.2</v>
      </c>
      <c r="H13" s="19">
        <f t="shared" si="4"/>
        <v>160</v>
      </c>
      <c r="I13" s="19">
        <f t="shared" si="5"/>
        <v>160</v>
      </c>
      <c r="J13" s="19">
        <f t="shared" si="5"/>
        <v>160</v>
      </c>
      <c r="K13" s="20"/>
      <c r="L13" s="21">
        <f t="shared" si="1"/>
        <v>160000</v>
      </c>
      <c r="M13" s="21">
        <f t="shared" si="6"/>
        <v>160000</v>
      </c>
      <c r="N13" s="21">
        <f t="shared" si="6"/>
        <v>160000</v>
      </c>
      <c r="O13" s="21"/>
      <c r="P13" s="21"/>
      <c r="Q13" s="22">
        <v>5</v>
      </c>
      <c r="R13" s="14">
        <v>1</v>
      </c>
      <c r="S13" s="14">
        <f t="shared" si="2"/>
        <v>1</v>
      </c>
    </row>
    <row r="14" spans="1:19" ht="15" customHeight="1" x14ac:dyDescent="0.2">
      <c r="A14" s="14">
        <v>10</v>
      </c>
      <c r="B14" s="15" t="s">
        <v>22</v>
      </c>
      <c r="C14" s="14">
        <v>1</v>
      </c>
      <c r="D14" s="16">
        <v>80</v>
      </c>
      <c r="E14" s="3">
        <f t="shared" si="0"/>
        <v>80</v>
      </c>
      <c r="F14" s="17">
        <v>80</v>
      </c>
      <c r="G14" s="18">
        <f t="shared" si="3"/>
        <v>83.2</v>
      </c>
      <c r="H14" s="19">
        <f t="shared" si="4"/>
        <v>80</v>
      </c>
      <c r="I14" s="19">
        <f t="shared" si="5"/>
        <v>80</v>
      </c>
      <c r="J14" s="19">
        <f t="shared" si="5"/>
        <v>80</v>
      </c>
      <c r="K14" s="20"/>
      <c r="L14" s="21">
        <f t="shared" si="1"/>
        <v>80000</v>
      </c>
      <c r="M14" s="21">
        <f t="shared" si="6"/>
        <v>80000</v>
      </c>
      <c r="N14" s="21">
        <f t="shared" si="6"/>
        <v>80000</v>
      </c>
      <c r="O14" s="21"/>
      <c r="P14" s="21"/>
      <c r="Q14" s="22">
        <v>1</v>
      </c>
      <c r="R14" s="14">
        <v>1</v>
      </c>
      <c r="S14" s="14">
        <f t="shared" si="2"/>
        <v>0</v>
      </c>
    </row>
    <row r="15" spans="1:19" x14ac:dyDescent="0.2">
      <c r="A15" s="14">
        <v>11</v>
      </c>
      <c r="B15" s="15" t="s">
        <v>23</v>
      </c>
      <c r="C15" s="14">
        <v>1</v>
      </c>
      <c r="D15" s="16">
        <v>80</v>
      </c>
      <c r="E15" s="17">
        <f t="shared" si="0"/>
        <v>80</v>
      </c>
      <c r="F15" s="17">
        <v>80</v>
      </c>
      <c r="G15" s="18">
        <f t="shared" si="3"/>
        <v>83.2</v>
      </c>
      <c r="H15" s="19">
        <f t="shared" si="4"/>
        <v>80</v>
      </c>
      <c r="I15" s="19">
        <f t="shared" si="5"/>
        <v>80</v>
      </c>
      <c r="J15" s="19">
        <f t="shared" si="5"/>
        <v>80</v>
      </c>
      <c r="K15" s="20"/>
      <c r="L15" s="21">
        <f t="shared" si="1"/>
        <v>80000</v>
      </c>
      <c r="M15" s="21">
        <f t="shared" si="6"/>
        <v>80000</v>
      </c>
      <c r="N15" s="21">
        <f t="shared" si="6"/>
        <v>80000</v>
      </c>
      <c r="O15" s="21"/>
      <c r="P15" s="21"/>
      <c r="Q15" s="22">
        <v>1</v>
      </c>
      <c r="R15" s="14">
        <v>1</v>
      </c>
      <c r="S15" s="14">
        <f t="shared" si="2"/>
        <v>0</v>
      </c>
    </row>
    <row r="16" spans="1:19" x14ac:dyDescent="0.2">
      <c r="A16" s="14">
        <v>12</v>
      </c>
      <c r="B16" s="15" t="s">
        <v>24</v>
      </c>
      <c r="C16" s="14">
        <v>3</v>
      </c>
      <c r="D16" s="16">
        <v>80</v>
      </c>
      <c r="E16" s="17">
        <f t="shared" si="0"/>
        <v>240</v>
      </c>
      <c r="F16" s="17">
        <v>240</v>
      </c>
      <c r="G16" s="18">
        <f t="shared" si="3"/>
        <v>249.6</v>
      </c>
      <c r="H16" s="19">
        <f t="shared" si="4"/>
        <v>240</v>
      </c>
      <c r="I16" s="19">
        <f t="shared" si="5"/>
        <v>240</v>
      </c>
      <c r="J16" s="19">
        <f t="shared" si="5"/>
        <v>240</v>
      </c>
      <c r="K16" s="20"/>
      <c r="L16" s="21">
        <f t="shared" si="1"/>
        <v>240000</v>
      </c>
      <c r="M16" s="21">
        <f t="shared" si="6"/>
        <v>240000</v>
      </c>
      <c r="N16" s="21">
        <f t="shared" si="6"/>
        <v>240000</v>
      </c>
      <c r="O16" s="21"/>
      <c r="P16" s="21"/>
      <c r="Q16" s="22">
        <v>3</v>
      </c>
      <c r="R16" s="14">
        <v>3</v>
      </c>
      <c r="S16" s="14">
        <f t="shared" si="2"/>
        <v>0</v>
      </c>
    </row>
    <row r="17" spans="1:19" x14ac:dyDescent="0.2">
      <c r="A17" s="14">
        <v>13</v>
      </c>
      <c r="B17" s="15" t="s">
        <v>25</v>
      </c>
      <c r="C17" s="14">
        <v>0</v>
      </c>
      <c r="D17" s="16">
        <v>80</v>
      </c>
      <c r="E17" s="17">
        <f t="shared" si="0"/>
        <v>0</v>
      </c>
      <c r="F17" s="17">
        <v>0</v>
      </c>
      <c r="G17" s="18">
        <f t="shared" si="3"/>
        <v>0</v>
      </c>
      <c r="H17" s="19">
        <f t="shared" si="4"/>
        <v>0</v>
      </c>
      <c r="I17" s="19">
        <f t="shared" si="5"/>
        <v>0</v>
      </c>
      <c r="J17" s="19">
        <f t="shared" si="5"/>
        <v>0</v>
      </c>
      <c r="K17" s="20"/>
      <c r="L17" s="21">
        <f t="shared" si="1"/>
        <v>0</v>
      </c>
      <c r="M17" s="21">
        <f t="shared" si="6"/>
        <v>0</v>
      </c>
      <c r="N17" s="21">
        <f t="shared" si="6"/>
        <v>0</v>
      </c>
      <c r="O17" s="21"/>
      <c r="P17" s="21"/>
      <c r="Q17" s="22">
        <v>0</v>
      </c>
      <c r="R17" s="14">
        <v>0</v>
      </c>
      <c r="S17" s="14">
        <f t="shared" si="2"/>
        <v>0</v>
      </c>
    </row>
    <row r="18" spans="1:19" x14ac:dyDescent="0.2">
      <c r="A18" s="14">
        <v>14</v>
      </c>
      <c r="B18" s="15" t="s">
        <v>26</v>
      </c>
      <c r="C18" s="14">
        <v>2</v>
      </c>
      <c r="D18" s="16">
        <v>80</v>
      </c>
      <c r="E18" s="17">
        <f t="shared" si="0"/>
        <v>160</v>
      </c>
      <c r="F18" s="17">
        <v>0</v>
      </c>
      <c r="G18" s="18">
        <f t="shared" si="3"/>
        <v>0</v>
      </c>
      <c r="H18" s="19">
        <f t="shared" si="4"/>
        <v>160</v>
      </c>
      <c r="I18" s="19">
        <f t="shared" si="5"/>
        <v>160</v>
      </c>
      <c r="J18" s="19">
        <f t="shared" si="5"/>
        <v>160</v>
      </c>
      <c r="K18" s="20"/>
      <c r="L18" s="21">
        <f t="shared" si="1"/>
        <v>160000</v>
      </c>
      <c r="M18" s="21">
        <f t="shared" si="6"/>
        <v>160000</v>
      </c>
      <c r="N18" s="21">
        <f t="shared" si="6"/>
        <v>160000</v>
      </c>
      <c r="O18" s="21"/>
      <c r="P18" s="21"/>
      <c r="Q18" s="22">
        <v>0</v>
      </c>
      <c r="R18" s="14">
        <v>0</v>
      </c>
      <c r="S18" s="14">
        <f t="shared" si="2"/>
        <v>2</v>
      </c>
    </row>
    <row r="19" spans="1:19" x14ac:dyDescent="0.2">
      <c r="A19" s="14">
        <v>15</v>
      </c>
      <c r="B19" s="15" t="s">
        <v>27</v>
      </c>
      <c r="C19" s="14">
        <v>1</v>
      </c>
      <c r="D19" s="16">
        <v>80</v>
      </c>
      <c r="E19" s="17">
        <f t="shared" si="0"/>
        <v>80</v>
      </c>
      <c r="F19" s="17">
        <v>160</v>
      </c>
      <c r="G19" s="18">
        <f t="shared" si="3"/>
        <v>166.4</v>
      </c>
      <c r="H19" s="19">
        <f t="shared" si="4"/>
        <v>80</v>
      </c>
      <c r="I19" s="19">
        <f t="shared" si="5"/>
        <v>80</v>
      </c>
      <c r="J19" s="19">
        <f t="shared" si="5"/>
        <v>80</v>
      </c>
      <c r="K19" s="20"/>
      <c r="L19" s="21">
        <f t="shared" si="1"/>
        <v>80000</v>
      </c>
      <c r="M19" s="21">
        <f t="shared" si="6"/>
        <v>80000</v>
      </c>
      <c r="N19" s="21">
        <f t="shared" si="6"/>
        <v>80000</v>
      </c>
      <c r="O19" s="21"/>
      <c r="P19" s="21"/>
      <c r="Q19" s="22">
        <v>1</v>
      </c>
      <c r="R19" s="14">
        <v>2</v>
      </c>
      <c r="S19" s="14">
        <f t="shared" si="2"/>
        <v>-1</v>
      </c>
    </row>
    <row r="20" spans="1:19" x14ac:dyDescent="0.2">
      <c r="A20" s="14">
        <v>16</v>
      </c>
      <c r="B20" s="15" t="s">
        <v>28</v>
      </c>
      <c r="C20" s="14">
        <v>5</v>
      </c>
      <c r="D20" s="16">
        <v>80</v>
      </c>
      <c r="E20" s="17">
        <f t="shared" si="0"/>
        <v>400</v>
      </c>
      <c r="F20" s="17">
        <v>320</v>
      </c>
      <c r="G20" s="18">
        <f t="shared" si="3"/>
        <v>332.8</v>
      </c>
      <c r="H20" s="19">
        <f t="shared" si="4"/>
        <v>400</v>
      </c>
      <c r="I20" s="19">
        <f t="shared" si="5"/>
        <v>400</v>
      </c>
      <c r="J20" s="19">
        <f t="shared" si="5"/>
        <v>400</v>
      </c>
      <c r="K20" s="20"/>
      <c r="L20" s="21">
        <f t="shared" si="1"/>
        <v>400000</v>
      </c>
      <c r="M20" s="21">
        <f t="shared" si="6"/>
        <v>400000</v>
      </c>
      <c r="N20" s="21">
        <f t="shared" si="6"/>
        <v>400000</v>
      </c>
      <c r="O20" s="21"/>
      <c r="P20" s="21"/>
      <c r="Q20" s="22">
        <v>2</v>
      </c>
      <c r="R20" s="14">
        <v>4</v>
      </c>
      <c r="S20" s="14">
        <f t="shared" si="2"/>
        <v>1</v>
      </c>
    </row>
    <row r="21" spans="1:19" x14ac:dyDescent="0.2">
      <c r="A21" s="14">
        <v>17</v>
      </c>
      <c r="B21" s="15" t="s">
        <v>29</v>
      </c>
      <c r="C21" s="14">
        <v>3</v>
      </c>
      <c r="D21" s="16">
        <v>80</v>
      </c>
      <c r="E21" s="17">
        <f t="shared" si="0"/>
        <v>240</v>
      </c>
      <c r="F21" s="17">
        <v>160</v>
      </c>
      <c r="G21" s="18">
        <f t="shared" si="3"/>
        <v>166.4</v>
      </c>
      <c r="H21" s="19">
        <f t="shared" si="4"/>
        <v>240</v>
      </c>
      <c r="I21" s="19">
        <f t="shared" si="5"/>
        <v>240</v>
      </c>
      <c r="J21" s="19">
        <f t="shared" si="5"/>
        <v>240</v>
      </c>
      <c r="K21" s="20"/>
      <c r="L21" s="21">
        <f t="shared" si="1"/>
        <v>240000</v>
      </c>
      <c r="M21" s="21">
        <f t="shared" si="6"/>
        <v>240000</v>
      </c>
      <c r="N21" s="21">
        <f t="shared" si="6"/>
        <v>240000</v>
      </c>
      <c r="O21" s="21"/>
      <c r="P21" s="21"/>
      <c r="Q21" s="22">
        <v>1</v>
      </c>
      <c r="R21" s="14">
        <v>2</v>
      </c>
      <c r="S21" s="14">
        <f t="shared" si="2"/>
        <v>1</v>
      </c>
    </row>
    <row r="22" spans="1:19" x14ac:dyDescent="0.2">
      <c r="A22" s="14">
        <v>18</v>
      </c>
      <c r="B22" s="15" t="s">
        <v>30</v>
      </c>
      <c r="C22" s="14">
        <v>0</v>
      </c>
      <c r="D22" s="16">
        <v>80</v>
      </c>
      <c r="E22" s="17">
        <f t="shared" si="0"/>
        <v>0</v>
      </c>
      <c r="F22" s="17">
        <v>0</v>
      </c>
      <c r="G22" s="18">
        <f t="shared" si="3"/>
        <v>0</v>
      </c>
      <c r="H22" s="19">
        <f t="shared" si="4"/>
        <v>0</v>
      </c>
      <c r="I22" s="19">
        <f t="shared" ref="I22:J22" si="7">H22</f>
        <v>0</v>
      </c>
      <c r="J22" s="19">
        <f t="shared" si="7"/>
        <v>0</v>
      </c>
      <c r="K22" s="20"/>
      <c r="L22" s="21">
        <f t="shared" si="1"/>
        <v>0</v>
      </c>
      <c r="M22" s="21">
        <f t="shared" ref="M22:N22" si="8">L22</f>
        <v>0</v>
      </c>
      <c r="N22" s="21">
        <f t="shared" si="8"/>
        <v>0</v>
      </c>
      <c r="O22" s="21"/>
      <c r="P22" s="21"/>
      <c r="Q22" s="22">
        <v>0</v>
      </c>
      <c r="R22" s="14">
        <v>0</v>
      </c>
      <c r="S22" s="14">
        <f t="shared" si="2"/>
        <v>0</v>
      </c>
    </row>
    <row r="23" spans="1:19" s="36" customFormat="1" x14ac:dyDescent="0.2">
      <c r="A23" s="24"/>
      <c r="B23" s="24" t="s">
        <v>31</v>
      </c>
      <c r="C23" s="25">
        <f>SUM(C5:C22)</f>
        <v>32</v>
      </c>
      <c r="D23" s="25"/>
      <c r="E23" s="26">
        <f t="shared" ref="E23:J23" si="9">SUM(E5:E22)</f>
        <v>2560</v>
      </c>
      <c r="F23" s="27">
        <f t="shared" si="9"/>
        <v>2400</v>
      </c>
      <c r="G23" s="28">
        <f t="shared" si="9"/>
        <v>2496.0000000000005</v>
      </c>
      <c r="H23" s="29">
        <f t="shared" si="9"/>
        <v>2560</v>
      </c>
      <c r="I23" s="29">
        <f t="shared" si="9"/>
        <v>2560</v>
      </c>
      <c r="J23" s="29">
        <f t="shared" si="9"/>
        <v>2560</v>
      </c>
      <c r="K23" s="30"/>
      <c r="L23" s="31">
        <f>SUM(L5:L22)</f>
        <v>2560000</v>
      </c>
      <c r="M23" s="32">
        <f t="shared" ref="M23:N23" si="10">SUM(M5:M22)</f>
        <v>2560000</v>
      </c>
      <c r="N23" s="33">
        <f t="shared" si="10"/>
        <v>2560000</v>
      </c>
      <c r="O23" s="21"/>
      <c r="P23" s="34"/>
      <c r="Q23" s="35">
        <f>SUM(Q5:Q22)</f>
        <v>25</v>
      </c>
      <c r="R23" s="35">
        <f t="shared" ref="R23:S23" si="11">SUM(R5:R22)</f>
        <v>30</v>
      </c>
      <c r="S23" s="35">
        <f t="shared" si="11"/>
        <v>2</v>
      </c>
    </row>
    <row r="24" spans="1:19" hidden="1" x14ac:dyDescent="0.2">
      <c r="E24" s="38">
        <f>E23/F23-100%</f>
        <v>6.6666666666666652E-2</v>
      </c>
      <c r="F24" s="39"/>
      <c r="G24" s="38">
        <f>G23/F23-100%</f>
        <v>4.0000000000000258E-2</v>
      </c>
      <c r="H24" s="38"/>
      <c r="I24" s="38"/>
      <c r="J24" s="38"/>
      <c r="K24" s="38"/>
      <c r="L24" s="40"/>
      <c r="M24" s="41"/>
      <c r="N24" s="41"/>
      <c r="O24" s="40"/>
      <c r="P24" s="40"/>
    </row>
    <row r="25" spans="1:19" hidden="1" x14ac:dyDescent="0.2">
      <c r="A25" s="42">
        <v>1</v>
      </c>
      <c r="B25" s="42">
        <v>2</v>
      </c>
      <c r="C25" s="42">
        <v>3</v>
      </c>
      <c r="D25" s="42">
        <v>4</v>
      </c>
      <c r="E25" s="42">
        <v>5</v>
      </c>
      <c r="F25" s="42">
        <v>6</v>
      </c>
      <c r="G25" s="42">
        <v>7</v>
      </c>
      <c r="H25" s="42">
        <v>8</v>
      </c>
      <c r="I25" s="42">
        <v>9</v>
      </c>
      <c r="J25" s="42">
        <v>10</v>
      </c>
      <c r="K25" s="42"/>
      <c r="L25" s="43"/>
      <c r="M25" s="41"/>
      <c r="N25" s="41"/>
      <c r="O25" s="43"/>
      <c r="P25" s="43"/>
      <c r="Q25" s="42"/>
    </row>
  </sheetData>
  <sheetProtection selectLockedCells="1" selectUnlockedCells="1"/>
  <mergeCells count="3">
    <mergeCell ref="H3:J3"/>
    <mergeCell ref="L4:N4"/>
    <mergeCell ref="A2:J2"/>
  </mergeCells>
  <pageMargins left="0.84027777777777779" right="0.75" top="0.65" bottom="1.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Ремонn</vt:lpstr>
      <vt:lpstr>Ремонn!Область_печати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dcterms:created xsi:type="dcterms:W3CDTF">2021-08-19T08:20:31Z</dcterms:created>
  <dcterms:modified xsi:type="dcterms:W3CDTF">2021-08-30T10:45:14Z</dcterms:modified>
</cp:coreProperties>
</file>