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КР_ФБ_5000" sheetId="1" r:id="rId1"/>
  </sheets>
  <definedNames>
    <definedName name="Excel_BuiltIn__FilterDatabase" localSheetId="0">КР_ФБ_5000!$A$5:$D$27</definedName>
    <definedName name="_xlnm.Print_Area" localSheetId="0">КР_ФБ_5000!$A$1:$J$35</definedName>
  </definedNames>
  <calcPr calcId="145621"/>
</workbook>
</file>

<file path=xl/calcChain.xml><?xml version="1.0" encoding="utf-8"?>
<calcChain xmlns="http://schemas.openxmlformats.org/spreadsheetml/2006/main">
  <c r="D25" i="1" l="1"/>
  <c r="C25" i="1"/>
  <c r="E24" i="1"/>
  <c r="F24" i="1" s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25" i="1" s="1"/>
  <c r="E29" i="1" s="1"/>
  <c r="E30" i="1" s="1"/>
  <c r="H24" i="1" l="1"/>
  <c r="I24" i="1" s="1"/>
  <c r="G24" i="1"/>
  <c r="F22" i="1"/>
  <c r="F20" i="1"/>
  <c r="F18" i="1"/>
  <c r="F16" i="1"/>
  <c r="F14" i="1"/>
  <c r="F12" i="1"/>
  <c r="F10" i="1"/>
  <c r="F8" i="1"/>
  <c r="F9" i="1"/>
  <c r="F11" i="1"/>
  <c r="F13" i="1"/>
  <c r="F15" i="1"/>
  <c r="F17" i="1"/>
  <c r="F19" i="1"/>
  <c r="F21" i="1"/>
  <c r="F23" i="1"/>
  <c r="F7" i="1"/>
  <c r="F25" i="1" l="1"/>
  <c r="H7" i="1"/>
  <c r="G7" i="1"/>
  <c r="H21" i="1"/>
  <c r="I21" i="1" s="1"/>
  <c r="G21" i="1"/>
  <c r="H17" i="1"/>
  <c r="I17" i="1" s="1"/>
  <c r="G17" i="1"/>
  <c r="H13" i="1"/>
  <c r="I13" i="1" s="1"/>
  <c r="G13" i="1"/>
  <c r="H9" i="1"/>
  <c r="I9" i="1" s="1"/>
  <c r="G9" i="1"/>
  <c r="G10" i="1"/>
  <c r="H10" i="1"/>
  <c r="I10" i="1" s="1"/>
  <c r="G14" i="1"/>
  <c r="H14" i="1"/>
  <c r="I14" i="1" s="1"/>
  <c r="G18" i="1"/>
  <c r="H18" i="1"/>
  <c r="I18" i="1" s="1"/>
  <c r="G22" i="1"/>
  <c r="H22" i="1"/>
  <c r="I22" i="1" s="1"/>
  <c r="G23" i="1"/>
  <c r="H23" i="1"/>
  <c r="I23" i="1" s="1"/>
  <c r="H19" i="1"/>
  <c r="I19" i="1" s="1"/>
  <c r="G19" i="1"/>
  <c r="H15" i="1"/>
  <c r="I15" i="1" s="1"/>
  <c r="G15" i="1"/>
  <c r="H11" i="1"/>
  <c r="I11" i="1" s="1"/>
  <c r="G11" i="1"/>
  <c r="G8" i="1"/>
  <c r="H8" i="1"/>
  <c r="I8" i="1" s="1"/>
  <c r="G12" i="1"/>
  <c r="H12" i="1"/>
  <c r="I12" i="1" s="1"/>
  <c r="G16" i="1"/>
  <c r="H16" i="1"/>
  <c r="I16" i="1" s="1"/>
  <c r="G20" i="1"/>
  <c r="H20" i="1"/>
  <c r="I20" i="1" s="1"/>
  <c r="G25" i="1" l="1"/>
  <c r="E34" i="1"/>
  <c r="E35" i="1" s="1"/>
  <c r="F28" i="1" s="1"/>
  <c r="F26" i="1"/>
  <c r="H25" i="1"/>
  <c r="I7" i="1"/>
  <c r="I25" i="1" s="1"/>
</calcChain>
</file>

<file path=xl/comments1.xml><?xml version="1.0" encoding="utf-8"?>
<comments xmlns="http://schemas.openxmlformats.org/spreadsheetml/2006/main">
  <authors>
    <author>Юлия Васильевна ЕГОРОВА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Юлия Васильевна ЕГОРОВА:</t>
        </r>
        <r>
          <rPr>
            <sz val="9"/>
            <color indexed="81"/>
            <rFont val="Tahoma"/>
            <family val="2"/>
            <charset val="204"/>
          </rPr>
          <t xml:space="preserve">
не могут посчитать именно классных руководителей</t>
        </r>
      </text>
    </comment>
  </commentList>
</comments>
</file>

<file path=xl/sharedStrings.xml><?xml version="1.0" encoding="utf-8"?>
<sst xmlns="http://schemas.openxmlformats.org/spreadsheetml/2006/main" count="34" uniqueCount="33">
  <si>
    <t>Численность КЦ</t>
  </si>
  <si>
    <t>в проект закона</t>
  </si>
  <si>
    <t>№№</t>
  </si>
  <si>
    <t>Наименование муниципальных образований</t>
  </si>
  <si>
    <t>Плановое количество педагогических работников, осуществлящих классное руководство</t>
  </si>
  <si>
    <t>Плановое количество педагогических работников, осуществлящих классное руководство, (количество выплат)</t>
  </si>
  <si>
    <t>Расчет объема средств на 2022-2024, руб.</t>
  </si>
  <si>
    <t>Распределение средств в рамках КЦ ФБ на 2022-2024, руб.</t>
  </si>
  <si>
    <t>в размере 5000 руб.</t>
  </si>
  <si>
    <t>Бокситогорский</t>
  </si>
  <si>
    <t xml:space="preserve">Волосовский </t>
  </si>
  <si>
    <t xml:space="preserve">Волховский </t>
  </si>
  <si>
    <t>Всеволожский</t>
  </si>
  <si>
    <t>Выборгский</t>
  </si>
  <si>
    <t xml:space="preserve">Гатчинский </t>
  </si>
  <si>
    <t>Кингисеппский</t>
  </si>
  <si>
    <t>Киришский</t>
  </si>
  <si>
    <t>Кировский</t>
  </si>
  <si>
    <t>Лодейнопольский</t>
  </si>
  <si>
    <t xml:space="preserve">Ломоносовский 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</si>
  <si>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</si>
  <si>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</si>
  <si>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</si>
  <si>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</si>
  <si>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</si>
  <si>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</si>
  <si>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Сосновоборский</t>
  </si>
  <si>
    <t xml:space="preserve">ИТОГО </t>
  </si>
  <si>
    <t>всего</t>
  </si>
  <si>
    <t>учреждения</t>
  </si>
  <si>
    <t>МО</t>
  </si>
  <si>
    <t>Приложение 15 к пояснительной записке 2022 года</t>
  </si>
  <si>
    <t xml:space="preserve">Расчет объема субвенций бюджетам муниципальных образований Ленинградской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</si>
</sst>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#,##0.0"/>
    <numFmt numFmtId="165" formatCode="0.0%"/>
    <numFmt numFmtId="166" formatCode="[Blue]\+#,##0.00;[Red]\-#,##0.00;&quot;-&quot;"/>
    <numFmt numFmtId="167" formatCode="00"/>
    <numFmt numFmtId="168" formatCode="_(* #,##0.00_);_(* \(#,##0.00\);_(* \-??_);_(@_)"/>
    <numFmt numFmtId="169" formatCode="_(* #,##0.00_);_(* \(#,##0.00\);_(* &quot;-&quot;??_);_(@_)"/>
    <numFmt numFmtId="170" formatCode="#,##0.00;[Red]\-#,##0.00;&quot;-&quot;"/>
    <numFmt numFmtId="171" formatCode="#,##0;[Red]\-#,##0;&quot;-&quot;"/>
    <numFmt numFmtId="172" formatCode="_-* #,##0.00_р_._-;\-* #,##0.00_р_._-;_-* \-??_р_._-;_-@_-"/>
  </numFmts>
  <fonts count="24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  <charset val="1"/>
    </font>
    <font>
      <b/>
      <sz val="10"/>
      <color rgb="FFC00000"/>
      <name val="Calibri"/>
      <family val="2"/>
      <charset val="204"/>
      <scheme val="minor"/>
    </font>
    <font>
      <sz val="8"/>
      <color rgb="FFC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6"/>
      <name val="Calibri"/>
      <family val="2"/>
      <charset val="204"/>
      <scheme val="minor"/>
    </font>
    <font>
      <b/>
      <sz val="4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40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5" fillId="0" borderId="15">
      <alignment horizontal="left" indent="1"/>
    </xf>
    <xf numFmtId="0" fontId="16" fillId="0" borderId="16">
      <alignment horizontal="left" indent="1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165" fontId="20" fillId="0" borderId="0" applyFont="0" applyFill="0" applyBorder="0" applyProtection="0">
      <alignment horizontal="right" vertical="center" indent="1"/>
    </xf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Border="0" applyProtection="0"/>
    <xf numFmtId="9" fontId="2" fillId="0" borderId="0" applyBorder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166" fontId="21" fillId="4" borderId="0" applyFont="0" applyFill="0" applyBorder="0" applyAlignment="0" applyProtection="0">
      <alignment horizontal="right" indent="1"/>
    </xf>
    <xf numFmtId="0" fontId="22" fillId="0" borderId="0" applyFill="0" applyBorder="0">
      <alignment horizontal="center" vertical="center" wrapText="1"/>
    </xf>
    <xf numFmtId="167" fontId="23" fillId="5" borderId="0">
      <alignment horizontal="right" vertical="center" indent="1"/>
    </xf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Border="0" applyProtection="0"/>
    <xf numFmtId="168" fontId="2" fillId="0" borderId="0" applyFill="0" applyBorder="0" applyAlignment="0" applyProtection="0"/>
    <xf numFmtId="170" fontId="20" fillId="0" borderId="0" applyFont="0" applyFill="0" applyBorder="0" applyProtection="0">
      <alignment horizontal="right" vertical="center" indent="1"/>
    </xf>
    <xf numFmtId="169" fontId="2" fillId="0" borderId="0" applyFont="0" applyFill="0" applyBorder="0" applyAlignment="0" applyProtection="0"/>
    <xf numFmtId="168" fontId="2" fillId="0" borderId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ill="0" applyBorder="0" applyAlignment="0" applyProtection="0"/>
    <xf numFmtId="171" fontId="20" fillId="0" borderId="0" applyFont="0" applyFill="0" applyBorder="0" applyProtection="0">
      <alignment horizontal="right" vertical="center" indent="1"/>
    </xf>
    <xf numFmtId="168" fontId="2" fillId="0" borderId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Border="0" applyProtection="0"/>
    <xf numFmtId="168" fontId="2" fillId="0" borderId="0" applyBorder="0" applyProtection="0"/>
    <xf numFmtId="169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Border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ill="0" applyBorder="0" applyAlignment="0" applyProtection="0"/>
    <xf numFmtId="172" fontId="18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72" fontId="18" fillId="0" borderId="0" applyFill="0" applyBorder="0" applyAlignment="0" applyProtection="0"/>
    <xf numFmtId="168" fontId="2" fillId="0" borderId="0" applyBorder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</cellStyleXfs>
  <cellXfs count="47">
    <xf numFmtId="0" fontId="0" fillId="0" borderId="0" xfId="0"/>
    <xf numFmtId="0" fontId="3" fillId="0" borderId="0" xfId="1" applyNumberFormat="1" applyFont="1" applyFill="1" applyBorder="1" applyAlignment="1" applyProtection="1">
      <alignment horizontal="center" wrapText="1"/>
    </xf>
    <xf numFmtId="0" fontId="5" fillId="0" borderId="0" xfId="0" applyFont="1" applyAlignment="1"/>
    <xf numFmtId="0" fontId="6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/>
    <xf numFmtId="0" fontId="7" fillId="0" borderId="12" xfId="3" applyNumberFormat="1" applyFont="1" applyFill="1" applyBorder="1" applyAlignment="1" applyProtection="1">
      <alignment horizontal="center" vertical="center" wrapText="1"/>
    </xf>
    <xf numFmtId="0" fontId="5" fillId="0" borderId="13" xfId="1" applyNumberFormat="1" applyFont="1" applyFill="1" applyBorder="1" applyAlignment="1" applyProtection="1">
      <alignment horizontal="center" vertical="center"/>
    </xf>
    <xf numFmtId="0" fontId="2" fillId="0" borderId="5" xfId="1" applyNumberFormat="1" applyFont="1" applyFill="1" applyBorder="1" applyAlignment="1" applyProtection="1">
      <alignment horizontal="center"/>
    </xf>
    <xf numFmtId="0" fontId="8" fillId="0" borderId="5" xfId="1" applyNumberFormat="1" applyFont="1" applyFill="1" applyBorder="1" applyAlignment="1" applyProtection="1"/>
    <xf numFmtId="1" fontId="2" fillId="0" borderId="5" xfId="1" applyNumberFormat="1" applyFont="1" applyFill="1" applyBorder="1" applyAlignment="1" applyProtection="1">
      <alignment horizontal="center" vertical="center"/>
    </xf>
    <xf numFmtId="4" fontId="2" fillId="0" borderId="5" xfId="1" applyNumberFormat="1" applyFont="1" applyFill="1" applyBorder="1" applyAlignment="1" applyProtection="1">
      <alignment horizontal="center" vertical="center"/>
    </xf>
    <xf numFmtId="4" fontId="2" fillId="0" borderId="6" xfId="1" applyNumberFormat="1" applyFont="1" applyFill="1" applyBorder="1" applyAlignment="1" applyProtection="1">
      <alignment horizontal="center" vertical="center"/>
    </xf>
    <xf numFmtId="3" fontId="2" fillId="0" borderId="14" xfId="1" applyNumberFormat="1" applyFont="1" applyFill="1" applyBorder="1" applyAlignment="1" applyProtection="1">
      <alignment horizontal="center" vertical="center"/>
    </xf>
    <xf numFmtId="164" fontId="2" fillId="0" borderId="14" xfId="3" applyNumberFormat="1" applyFont="1" applyFill="1" applyBorder="1" applyAlignment="1">
      <alignment vertical="center" wrapText="1"/>
    </xf>
    <xf numFmtId="0" fontId="9" fillId="0" borderId="5" xfId="1" applyNumberFormat="1" applyFont="1" applyFill="1" applyBorder="1" applyAlignment="1" applyProtection="1">
      <alignment horizontal="center"/>
    </xf>
    <xf numFmtId="0" fontId="9" fillId="0" borderId="5" xfId="1" applyNumberFormat="1" applyFont="1" applyFill="1" applyBorder="1" applyAlignment="1" applyProtection="1"/>
    <xf numFmtId="1" fontId="9" fillId="0" borderId="5" xfId="1" applyNumberFormat="1" applyFont="1" applyFill="1" applyBorder="1" applyAlignment="1" applyProtection="1">
      <alignment horizontal="center" vertical="center"/>
    </xf>
    <xf numFmtId="4" fontId="9" fillId="0" borderId="5" xfId="1" applyNumberFormat="1" applyFont="1" applyFill="1" applyBorder="1" applyAlignment="1" applyProtection="1">
      <alignment horizontal="center" vertical="center"/>
    </xf>
    <xf numFmtId="4" fontId="9" fillId="2" borderId="6" xfId="1" applyNumberFormat="1" applyFont="1" applyFill="1" applyBorder="1" applyAlignment="1" applyProtection="1">
      <alignment horizontal="center" vertical="center"/>
    </xf>
    <xf numFmtId="4" fontId="9" fillId="2" borderId="14" xfId="1" applyNumberFormat="1" applyFont="1" applyFill="1" applyBorder="1" applyAlignment="1" applyProtection="1">
      <alignment horizontal="center" vertical="center"/>
    </xf>
    <xf numFmtId="164" fontId="9" fillId="0" borderId="14" xfId="4" applyNumberFormat="1" applyFont="1" applyFill="1" applyBorder="1"/>
    <xf numFmtId="0" fontId="9" fillId="0" borderId="0" xfId="1" applyNumberFormat="1" applyFont="1" applyFill="1" applyBorder="1" applyAlignment="1" applyProtection="1"/>
    <xf numFmtId="4" fontId="2" fillId="0" borderId="0" xfId="1" applyNumberFormat="1" applyFont="1" applyFill="1" applyBorder="1" applyAlignment="1" applyProtection="1"/>
    <xf numFmtId="164" fontId="10" fillId="0" borderId="5" xfId="1" applyNumberFormat="1" applyFont="1" applyFill="1" applyBorder="1" applyAlignment="1" applyProtection="1">
      <alignment horizontal="center" vertical="center"/>
    </xf>
    <xf numFmtId="4" fontId="2" fillId="0" borderId="0" xfId="1" applyNumberFormat="1" applyFont="1" applyFill="1" applyBorder="1" applyAlignment="1" applyProtection="1">
      <alignment horizontal="left"/>
    </xf>
    <xf numFmtId="4" fontId="2" fillId="3" borderId="0" xfId="1" applyNumberFormat="1" applyFont="1" applyFill="1" applyBorder="1" applyAlignment="1" applyProtection="1"/>
    <xf numFmtId="0" fontId="2" fillId="3" borderId="0" xfId="1" applyNumberFormat="1" applyFont="1" applyFill="1" applyBorder="1" applyAlignment="1" applyProtection="1"/>
    <xf numFmtId="4" fontId="11" fillId="3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right"/>
    </xf>
    <xf numFmtId="0" fontId="4" fillId="0" borderId="0" xfId="1" applyNumberFormat="1" applyFont="1" applyFill="1" applyBorder="1" applyAlignment="1" applyProtection="1">
      <alignment horizontal="center" wrapText="1"/>
    </xf>
    <xf numFmtId="0" fontId="5" fillId="0" borderId="0" xfId="0" applyFont="1" applyAlignment="1"/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7" xfId="1" applyNumberFormat="1" applyFont="1" applyFill="1" applyBorder="1" applyAlignment="1" applyProtection="1">
      <alignment horizontal="center" vertical="center" wrapText="1"/>
    </xf>
    <xf numFmtId="0" fontId="5" fillId="0" borderId="11" xfId="1" applyNumberFormat="1" applyFont="1" applyFill="1" applyBorder="1" applyAlignment="1" applyProtection="1">
      <alignment horizontal="center" vertical="center" wrapText="1"/>
    </xf>
    <xf numFmtId="0" fontId="2" fillId="0" borderId="2" xfId="2" applyFont="1" applyBorder="1" applyAlignment="1">
      <alignment horizontal="center" wrapText="1"/>
    </xf>
    <xf numFmtId="0" fontId="2" fillId="0" borderId="3" xfId="2" applyBorder="1" applyAlignment="1">
      <alignment horizontal="center" wrapText="1"/>
    </xf>
    <xf numFmtId="0" fontId="0" fillId="0" borderId="4" xfId="0" applyBorder="1" applyAlignment="1">
      <alignment wrapText="1"/>
    </xf>
    <xf numFmtId="0" fontId="2" fillId="0" borderId="8" xfId="2" applyBorder="1" applyAlignment="1">
      <alignment horizontal="center" wrapText="1"/>
    </xf>
    <xf numFmtId="0" fontId="2" fillId="0" borderId="9" xfId="2" applyBorder="1" applyAlignment="1">
      <alignment horizontal="center" wrapText="1"/>
    </xf>
    <xf numFmtId="0" fontId="0" fillId="0" borderId="10" xfId="0" applyBorder="1" applyAlignment="1">
      <alignment wrapText="1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 wrapText="1"/>
    </xf>
  </cellXfs>
  <cellStyles count="408">
    <cellStyle name="Excel Built-in Normal" xfId="5"/>
    <cellStyle name="Заголовок 1 2" xfId="6"/>
    <cellStyle name="Заголовок 2 2" xfId="7"/>
    <cellStyle name="Обычный" xfId="0" builtinId="0"/>
    <cellStyle name="Обычный 10" xfId="8"/>
    <cellStyle name="Обычный 10 2" xfId="9"/>
    <cellStyle name="Обычный 10 2 2" xfId="10"/>
    <cellStyle name="Обычный 10 2 2 2" xfId="11"/>
    <cellStyle name="Обычный 10 2 3" xfId="12"/>
    <cellStyle name="Обычный 10 3" xfId="13"/>
    <cellStyle name="Обычный 10 3 2" xfId="14"/>
    <cellStyle name="Обычный 11" xfId="15"/>
    <cellStyle name="Обычный 11 2" xfId="16"/>
    <cellStyle name="Обычный 12" xfId="17"/>
    <cellStyle name="Обычный 12 2" xfId="18"/>
    <cellStyle name="Обычный 13" xfId="19"/>
    <cellStyle name="Обычный 13 2" xfId="20"/>
    <cellStyle name="Обычный 14" xfId="21"/>
    <cellStyle name="Обычный 14 2" xfId="22"/>
    <cellStyle name="Обычный 15" xfId="23"/>
    <cellStyle name="Обычный 15 2" xfId="24"/>
    <cellStyle name="Обычный 16" xfId="25"/>
    <cellStyle name="Обычный 16 2" xfId="26"/>
    <cellStyle name="Обычный 17" xfId="27"/>
    <cellStyle name="Обычный 17 2" xfId="28"/>
    <cellStyle name="Обычный 18" xfId="2"/>
    <cellStyle name="Обычный 18 2" xfId="4"/>
    <cellStyle name="Обычный 19" xfId="29"/>
    <cellStyle name="Обычный 19 2" xfId="30"/>
    <cellStyle name="Обычный 2" xfId="31"/>
    <cellStyle name="Обычный 2 2" xfId="32"/>
    <cellStyle name="Обычный 2 2 2" xfId="33"/>
    <cellStyle name="Обычный 2 2 2 2" xfId="1"/>
    <cellStyle name="Обычный 2 2 3" xfId="34"/>
    <cellStyle name="Обычный 2 2 3 2" xfId="3"/>
    <cellStyle name="Обычный 2 2 4" xfId="35"/>
    <cellStyle name="Обычный 2 3" xfId="36"/>
    <cellStyle name="Обычный 2 3 2" xfId="37"/>
    <cellStyle name="Обычный 2 4" xfId="38"/>
    <cellStyle name="Обычный 2 4 2" xfId="39"/>
    <cellStyle name="Обычный 2 5" xfId="40"/>
    <cellStyle name="Обычный 2_Расчет норматива" xfId="41"/>
    <cellStyle name="Обычный 20" xfId="42"/>
    <cellStyle name="Обычный 20 2" xfId="43"/>
    <cellStyle name="Обычный 21" xfId="44"/>
    <cellStyle name="Обычный 22" xfId="45"/>
    <cellStyle name="Обычный 23" xfId="46"/>
    <cellStyle name="Обычный 24" xfId="47"/>
    <cellStyle name="Обычный 25" xfId="48"/>
    <cellStyle name="Обычный 26" xfId="49"/>
    <cellStyle name="Обычный 27" xfId="50"/>
    <cellStyle name="Обычный 3" xfId="51"/>
    <cellStyle name="Обычный 3 2" xfId="52"/>
    <cellStyle name="Обычный 3 2 2" xfId="53"/>
    <cellStyle name="Обычный 3 3" xfId="54"/>
    <cellStyle name="Обычный 3 3 2" xfId="55"/>
    <cellStyle name="Обычный 3 4" xfId="56"/>
    <cellStyle name="Обычный 4" xfId="57"/>
    <cellStyle name="Обычный 4 2" xfId="58"/>
    <cellStyle name="Обычный 4 2 2" xfId="59"/>
    <cellStyle name="Обычный 4 3" xfId="60"/>
    <cellStyle name="Обычный 5" xfId="61"/>
    <cellStyle name="Обычный 5 2" xfId="62"/>
    <cellStyle name="Обычный 5 2 2" xfId="63"/>
    <cellStyle name="Обычный 5 3" xfId="64"/>
    <cellStyle name="Обычный 5 4" xfId="65"/>
    <cellStyle name="Обычный 6" xfId="66"/>
    <cellStyle name="Обычный 6 2" xfId="67"/>
    <cellStyle name="Обычный 6 2 2" xfId="68"/>
    <cellStyle name="Обычный 6 3" xfId="69"/>
    <cellStyle name="Обычный 7" xfId="70"/>
    <cellStyle name="Обычный 7 2" xfId="71"/>
    <cellStyle name="Обычный 7 2 2" xfId="72"/>
    <cellStyle name="Обычный 7 3" xfId="73"/>
    <cellStyle name="Обычный 8" xfId="74"/>
    <cellStyle name="Обычный 8 2" xfId="75"/>
    <cellStyle name="Обычный 8 2 2" xfId="76"/>
    <cellStyle name="Обычный 8 2 2 2" xfId="77"/>
    <cellStyle name="Обычный 8 2 3" xfId="78"/>
    <cellStyle name="Обычный 8 3" xfId="79"/>
    <cellStyle name="Обычный 8 3 2" xfId="80"/>
    <cellStyle name="Обычный 9" xfId="81"/>
    <cellStyle name="Обычный 9 2" xfId="82"/>
    <cellStyle name="Обычный 9 2 2" xfId="83"/>
    <cellStyle name="Обычный 9 2 2 2" xfId="84"/>
    <cellStyle name="Обычный 9 2 3" xfId="85"/>
    <cellStyle name="Обычный 9 3" xfId="86"/>
    <cellStyle name="Обычный 9 3 2" xfId="87"/>
    <cellStyle name="Процентный 10" xfId="88"/>
    <cellStyle name="Процентный 10 2" xfId="89"/>
    <cellStyle name="Процентный 11" xfId="90"/>
    <cellStyle name="Процентный 11 2" xfId="91"/>
    <cellStyle name="Процентный 12" xfId="92"/>
    <cellStyle name="Процентный 13" xfId="93"/>
    <cellStyle name="Процентный 14" xfId="94"/>
    <cellStyle name="Процентный 15" xfId="95"/>
    <cellStyle name="Процентный 2" xfId="96"/>
    <cellStyle name="Процентный 2 10" xfId="97"/>
    <cellStyle name="Процентный 2 11" xfId="98"/>
    <cellStyle name="Процентный 2 2" xfId="99"/>
    <cellStyle name="Процентный 2 2 2" xfId="100"/>
    <cellStyle name="Процентный 2 2 2 2" xfId="101"/>
    <cellStyle name="Процентный 2 2 3" xfId="102"/>
    <cellStyle name="Процентный 2 2_Школы" xfId="103"/>
    <cellStyle name="Процентный 2 3" xfId="104"/>
    <cellStyle name="Процентный 2 3 2" xfId="105"/>
    <cellStyle name="Процентный 2 4" xfId="106"/>
    <cellStyle name="Процентный 2 4 2" xfId="107"/>
    <cellStyle name="Процентный 2 5" xfId="108"/>
    <cellStyle name="Процентный 2 5 2" xfId="109"/>
    <cellStyle name="Процентный 2 6" xfId="110"/>
    <cellStyle name="Процентный 2 6 2" xfId="111"/>
    <cellStyle name="Процентный 2 7" xfId="112"/>
    <cellStyle name="Процентный 2 7 2" xfId="113"/>
    <cellStyle name="Процентный 2 8" xfId="114"/>
    <cellStyle name="Процентный 2 9" xfId="115"/>
    <cellStyle name="Процентный 2_Школы" xfId="116"/>
    <cellStyle name="Процентный 3" xfId="117"/>
    <cellStyle name="Процентный 3 10" xfId="118"/>
    <cellStyle name="Процентный 3 11" xfId="119"/>
    <cellStyle name="Процентный 3 2" xfId="120"/>
    <cellStyle name="Процентный 3 2 10" xfId="121"/>
    <cellStyle name="Процентный 3 2 2" xfId="122"/>
    <cellStyle name="Процентный 3 2 2 2" xfId="123"/>
    <cellStyle name="Процентный 3 2 2 2 2" xfId="124"/>
    <cellStyle name="Процентный 3 2 2 3" xfId="125"/>
    <cellStyle name="Процентный 3 2 2_Школы" xfId="126"/>
    <cellStyle name="Процентный 3 2 3" xfId="127"/>
    <cellStyle name="Процентный 3 2 3 2" xfId="128"/>
    <cellStyle name="Процентный 3 2 4" xfId="129"/>
    <cellStyle name="Процентный 3 2 4 2" xfId="130"/>
    <cellStyle name="Процентный 3 2 5" xfId="131"/>
    <cellStyle name="Процентный 3 2 5 2" xfId="132"/>
    <cellStyle name="Процентный 3 2 6" xfId="133"/>
    <cellStyle name="Процентный 3 2 6 2" xfId="134"/>
    <cellStyle name="Процентный 3 2 7" xfId="135"/>
    <cellStyle name="Процентный 3 2 8" xfId="136"/>
    <cellStyle name="Процентный 3 2 9" xfId="137"/>
    <cellStyle name="Процентный 3 2_Школы" xfId="138"/>
    <cellStyle name="Процентный 3 3" xfId="139"/>
    <cellStyle name="Процентный 3 3 10" xfId="140"/>
    <cellStyle name="Процентный 3 3 2" xfId="141"/>
    <cellStyle name="Процентный 3 3 2 2" xfId="142"/>
    <cellStyle name="Процентный 3 3 2 2 2" xfId="143"/>
    <cellStyle name="Процентный 3 3 2 3" xfId="144"/>
    <cellStyle name="Процентный 3 3 2_Школы" xfId="145"/>
    <cellStyle name="Процентный 3 3 3" xfId="146"/>
    <cellStyle name="Процентный 3 3 3 2" xfId="147"/>
    <cellStyle name="Процентный 3 3 4" xfId="148"/>
    <cellStyle name="Процентный 3 3 4 2" xfId="149"/>
    <cellStyle name="Процентный 3 3 5" xfId="150"/>
    <cellStyle name="Процентный 3 3 5 2" xfId="151"/>
    <cellStyle name="Процентный 3 3 6" xfId="152"/>
    <cellStyle name="Процентный 3 3 6 2" xfId="153"/>
    <cellStyle name="Процентный 3 3 7" xfId="154"/>
    <cellStyle name="Процентный 3 3 8" xfId="155"/>
    <cellStyle name="Процентный 3 3 9" xfId="156"/>
    <cellStyle name="Процентный 3 3_Школы" xfId="157"/>
    <cellStyle name="Процентный 3 4" xfId="158"/>
    <cellStyle name="Процентный 3 4 10" xfId="159"/>
    <cellStyle name="Процентный 3 4 2" xfId="160"/>
    <cellStyle name="Процентный 3 4 2 2" xfId="161"/>
    <cellStyle name="Процентный 3 4 2 2 2" xfId="162"/>
    <cellStyle name="Процентный 3 4 2 3" xfId="163"/>
    <cellStyle name="Процентный 3 4 2_Школы" xfId="164"/>
    <cellStyle name="Процентный 3 4 3" xfId="165"/>
    <cellStyle name="Процентный 3 4 3 2" xfId="166"/>
    <cellStyle name="Процентный 3 4 4" xfId="167"/>
    <cellStyle name="Процентный 3 4 5" xfId="168"/>
    <cellStyle name="Процентный 3 4 6" xfId="169"/>
    <cellStyle name="Процентный 3 4 7" xfId="170"/>
    <cellStyle name="Процентный 3 4 8" xfId="171"/>
    <cellStyle name="Процентный 3 4 9" xfId="172"/>
    <cellStyle name="Процентный 3 4_Школы" xfId="173"/>
    <cellStyle name="Процентный 3 5" xfId="174"/>
    <cellStyle name="Процентный 3 5 2" xfId="175"/>
    <cellStyle name="Процентный 3 5 2 2" xfId="176"/>
    <cellStyle name="Процентный 3 5 3" xfId="177"/>
    <cellStyle name="Процентный 3 5_Школы" xfId="178"/>
    <cellStyle name="Процентный 3 6" xfId="179"/>
    <cellStyle name="Процентный 3 6 2" xfId="180"/>
    <cellStyle name="Процентный 3 7" xfId="181"/>
    <cellStyle name="Процентный 3 7 2" xfId="182"/>
    <cellStyle name="Процентный 3 8" xfId="183"/>
    <cellStyle name="Процентный 3 8 2" xfId="184"/>
    <cellStyle name="Процентный 3 9" xfId="185"/>
    <cellStyle name="Процентный 3 9 2" xfId="186"/>
    <cellStyle name="Процентный 3_Школы" xfId="187"/>
    <cellStyle name="Процентный 4" xfId="188"/>
    <cellStyle name="Процентный 4 10" xfId="189"/>
    <cellStyle name="Процентный 4 2" xfId="190"/>
    <cellStyle name="Процентный 4 2 2" xfId="191"/>
    <cellStyle name="Процентный 4 2 2 2" xfId="192"/>
    <cellStyle name="Процентный 4 2 3" xfId="193"/>
    <cellStyle name="Процентный 4 2_Школы" xfId="194"/>
    <cellStyle name="Процентный 4 3" xfId="195"/>
    <cellStyle name="Процентный 4 3 2" xfId="196"/>
    <cellStyle name="Процентный 4 4" xfId="197"/>
    <cellStyle name="Процентный 4 4 2" xfId="198"/>
    <cellStyle name="Процентный 4 5" xfId="199"/>
    <cellStyle name="Процентный 4 5 2" xfId="200"/>
    <cellStyle name="Процентный 4 6" xfId="201"/>
    <cellStyle name="Процентный 4 6 2" xfId="202"/>
    <cellStyle name="Процентный 4 7" xfId="203"/>
    <cellStyle name="Процентный 4 8" xfId="204"/>
    <cellStyle name="Процентный 4 9" xfId="205"/>
    <cellStyle name="Процентный 4_Школы" xfId="206"/>
    <cellStyle name="Процентный 5" xfId="207"/>
    <cellStyle name="Процентный 5 2" xfId="208"/>
    <cellStyle name="Процентный 5 2 2" xfId="209"/>
    <cellStyle name="Процентный 5 3" xfId="210"/>
    <cellStyle name="Процентный 5_Школы" xfId="211"/>
    <cellStyle name="Процентный 6" xfId="212"/>
    <cellStyle name="Процентный 6 2" xfId="213"/>
    <cellStyle name="Процентный 6 2 2" xfId="214"/>
    <cellStyle name="Процентный 6 3" xfId="215"/>
    <cellStyle name="Процентный 7" xfId="216"/>
    <cellStyle name="Процентный 7 2" xfId="217"/>
    <cellStyle name="Процентный 8" xfId="218"/>
    <cellStyle name="Процентный 8 2" xfId="219"/>
    <cellStyle name="Процентный 9" xfId="220"/>
    <cellStyle name="Процентный 9 2" xfId="221"/>
    <cellStyle name="Таб: +|-" xfId="222"/>
    <cellStyle name="Таб: Графа" xfId="223"/>
    <cellStyle name="Таб: Номер" xfId="224"/>
    <cellStyle name="Финансовый 10" xfId="225"/>
    <cellStyle name="Финансовый 10 2" xfId="226"/>
    <cellStyle name="Финансовый 11" xfId="227"/>
    <cellStyle name="Финансовый 11 2" xfId="228"/>
    <cellStyle name="Финансовый 12" xfId="229"/>
    <cellStyle name="Финансовый 12 2" xfId="230"/>
    <cellStyle name="Финансовый 13" xfId="231"/>
    <cellStyle name="Финансовый 14" xfId="232"/>
    <cellStyle name="Финансовый 15" xfId="233"/>
    <cellStyle name="Финансовый 16" xfId="234"/>
    <cellStyle name="Финансовый 17" xfId="235"/>
    <cellStyle name="Финансовый 2" xfId="236"/>
    <cellStyle name="Финансовый 2 10" xfId="237"/>
    <cellStyle name="Финансовый 2 11" xfId="238"/>
    <cellStyle name="Финансовый 2 12" xfId="239"/>
    <cellStyle name="Финансовый 2 2" xfId="240"/>
    <cellStyle name="Финансовый 2 2 10" xfId="241"/>
    <cellStyle name="Финансовый 2 2 11" xfId="242"/>
    <cellStyle name="Финансовый 2 2 2" xfId="243"/>
    <cellStyle name="Финансовый 2 2 2 2" xfId="244"/>
    <cellStyle name="Финансовый 2 2 2 2 2" xfId="245"/>
    <cellStyle name="Финансовый 2 2 2 3" xfId="246"/>
    <cellStyle name="Финансовый 2 2 2_Школы" xfId="247"/>
    <cellStyle name="Финансовый 2 2 3" xfId="248"/>
    <cellStyle name="Финансовый 2 2 3 2" xfId="249"/>
    <cellStyle name="Финансовый 2 2 4" xfId="250"/>
    <cellStyle name="Финансовый 2 2 4 2" xfId="251"/>
    <cellStyle name="Финансовый 2 2 5" xfId="252"/>
    <cellStyle name="Финансовый 2 2 5 2" xfId="253"/>
    <cellStyle name="Финансовый 2 2 6" xfId="254"/>
    <cellStyle name="Финансовый 2 2 6 2" xfId="255"/>
    <cellStyle name="Финансовый 2 2 7" xfId="256"/>
    <cellStyle name="Финансовый 2 2 8" xfId="257"/>
    <cellStyle name="Финансовый 2 2 9" xfId="258"/>
    <cellStyle name="Финансовый 2 2_Школы" xfId="259"/>
    <cellStyle name="Финансовый 2 3" xfId="260"/>
    <cellStyle name="Финансовый 2 3 2" xfId="261"/>
    <cellStyle name="Финансовый 2 3 2 2" xfId="262"/>
    <cellStyle name="Финансовый 2 3 3" xfId="263"/>
    <cellStyle name="Финансовый 2 3_Школы" xfId="264"/>
    <cellStyle name="Финансовый 2 4" xfId="265"/>
    <cellStyle name="Финансовый 2 4 2" xfId="266"/>
    <cellStyle name="Финансовый 2 5" xfId="267"/>
    <cellStyle name="Финансовый 2 5 2" xfId="268"/>
    <cellStyle name="Финансовый 2 6" xfId="269"/>
    <cellStyle name="Финансовый 2 6 2" xfId="270"/>
    <cellStyle name="Финансовый 2 7" xfId="271"/>
    <cellStyle name="Финансовый 2 7 2" xfId="272"/>
    <cellStyle name="Финансовый 2 8" xfId="273"/>
    <cellStyle name="Финансовый 2 8 2" xfId="274"/>
    <cellStyle name="Финансовый 2 9" xfId="275"/>
    <cellStyle name="Финансовый 2_Школы" xfId="276"/>
    <cellStyle name="Финансовый 3" xfId="277"/>
    <cellStyle name="Финансовый 3 10" xfId="278"/>
    <cellStyle name="Финансовый 3 11" xfId="279"/>
    <cellStyle name="Финансовый 3 2" xfId="280"/>
    <cellStyle name="Финансовый 3 2 2" xfId="281"/>
    <cellStyle name="Финансовый 3 2 2 2" xfId="282"/>
    <cellStyle name="Финансовый 3 2 3" xfId="283"/>
    <cellStyle name="Финансовый 3 2_Школы" xfId="284"/>
    <cellStyle name="Финансовый 3 3" xfId="285"/>
    <cellStyle name="Финансовый 3 3 2" xfId="286"/>
    <cellStyle name="Финансовый 3 4" xfId="287"/>
    <cellStyle name="Финансовый 3 4 2" xfId="288"/>
    <cellStyle name="Финансовый 3 5" xfId="289"/>
    <cellStyle name="Финансовый 3 5 2" xfId="290"/>
    <cellStyle name="Финансовый 3 6" xfId="291"/>
    <cellStyle name="Финансовый 3 6 2" xfId="292"/>
    <cellStyle name="Финансовый 3 7" xfId="293"/>
    <cellStyle name="Финансовый 3 8" xfId="294"/>
    <cellStyle name="Финансовый 3 9" xfId="295"/>
    <cellStyle name="Финансовый 3_Школы" xfId="296"/>
    <cellStyle name="Финансовый 4" xfId="297"/>
    <cellStyle name="Финансовый 4 10" xfId="298"/>
    <cellStyle name="Финансовый 4 11" xfId="299"/>
    <cellStyle name="Финансовый 4 2" xfId="300"/>
    <cellStyle name="Финансовый 4 2 10" xfId="301"/>
    <cellStyle name="Финансовый 4 2 2" xfId="302"/>
    <cellStyle name="Финансовый 4 2 2 2" xfId="303"/>
    <cellStyle name="Финансовый 4 2 2 2 2" xfId="304"/>
    <cellStyle name="Финансовый 4 2 2 3" xfId="305"/>
    <cellStyle name="Финансовый 4 2 2_Школы" xfId="306"/>
    <cellStyle name="Финансовый 4 2 3" xfId="307"/>
    <cellStyle name="Финансовый 4 2 3 2" xfId="308"/>
    <cellStyle name="Финансовый 4 2 4" xfId="309"/>
    <cellStyle name="Финансовый 4 2 4 2" xfId="310"/>
    <cellStyle name="Финансовый 4 2 5" xfId="311"/>
    <cellStyle name="Финансовый 4 2 5 2" xfId="312"/>
    <cellStyle name="Финансовый 4 2 6" xfId="313"/>
    <cellStyle name="Финансовый 4 2 6 2" xfId="314"/>
    <cellStyle name="Финансовый 4 2 7" xfId="315"/>
    <cellStyle name="Финансовый 4 2 8" xfId="316"/>
    <cellStyle name="Финансовый 4 2 9" xfId="317"/>
    <cellStyle name="Финансовый 4 2_Школы" xfId="318"/>
    <cellStyle name="Финансовый 4 3" xfId="319"/>
    <cellStyle name="Финансовый 4 3 10" xfId="320"/>
    <cellStyle name="Финансовый 4 3 2" xfId="321"/>
    <cellStyle name="Финансовый 4 3 2 2" xfId="322"/>
    <cellStyle name="Финансовый 4 3 2 2 2" xfId="323"/>
    <cellStyle name="Финансовый 4 3 2 3" xfId="324"/>
    <cellStyle name="Финансовый 4 3 2_Школы" xfId="325"/>
    <cellStyle name="Финансовый 4 3 3" xfId="326"/>
    <cellStyle name="Финансовый 4 3 3 2" xfId="327"/>
    <cellStyle name="Финансовый 4 3 4" xfId="328"/>
    <cellStyle name="Финансовый 4 3 4 2" xfId="329"/>
    <cellStyle name="Финансовый 4 3 5" xfId="330"/>
    <cellStyle name="Финансовый 4 3 5 2" xfId="331"/>
    <cellStyle name="Финансовый 4 3 6" xfId="332"/>
    <cellStyle name="Финансовый 4 3 6 2" xfId="333"/>
    <cellStyle name="Финансовый 4 3 7" xfId="334"/>
    <cellStyle name="Финансовый 4 3 8" xfId="335"/>
    <cellStyle name="Финансовый 4 3 9" xfId="336"/>
    <cellStyle name="Финансовый 4 3_Школы" xfId="337"/>
    <cellStyle name="Финансовый 4 4" xfId="338"/>
    <cellStyle name="Финансовый 4 4 10" xfId="339"/>
    <cellStyle name="Финансовый 4 4 2" xfId="340"/>
    <cellStyle name="Финансовый 4 4 2 2" xfId="341"/>
    <cellStyle name="Финансовый 4 4 2 2 2" xfId="342"/>
    <cellStyle name="Финансовый 4 4 2 3" xfId="343"/>
    <cellStyle name="Финансовый 4 4 2_Школы" xfId="344"/>
    <cellStyle name="Финансовый 4 4 3" xfId="345"/>
    <cellStyle name="Финансовый 4 4 3 2" xfId="346"/>
    <cellStyle name="Финансовый 4 4 4" xfId="347"/>
    <cellStyle name="Финансовый 4 4 4 2" xfId="348"/>
    <cellStyle name="Финансовый 4 4 5" xfId="349"/>
    <cellStyle name="Финансовый 4 4 6" xfId="350"/>
    <cellStyle name="Финансовый 4 4 7" xfId="351"/>
    <cellStyle name="Финансовый 4 4 8" xfId="352"/>
    <cellStyle name="Финансовый 4 4 9" xfId="353"/>
    <cellStyle name="Финансовый 4 4_Школы" xfId="354"/>
    <cellStyle name="Финансовый 4 5" xfId="355"/>
    <cellStyle name="Финансовый 4 5 2" xfId="356"/>
    <cellStyle name="Финансовый 4 5 2 2" xfId="357"/>
    <cellStyle name="Финансовый 4 5 3" xfId="358"/>
    <cellStyle name="Финансовый 4 5_Школы" xfId="359"/>
    <cellStyle name="Финансовый 4 6" xfId="360"/>
    <cellStyle name="Финансовый 4 6 2" xfId="361"/>
    <cellStyle name="Финансовый 4 7" xfId="362"/>
    <cellStyle name="Финансовый 4 7 2" xfId="363"/>
    <cellStyle name="Финансовый 4 8" xfId="364"/>
    <cellStyle name="Финансовый 4 8 2" xfId="365"/>
    <cellStyle name="Финансовый 4 9" xfId="366"/>
    <cellStyle name="Финансовый 4 9 2" xfId="367"/>
    <cellStyle name="Финансовый 4_Школы" xfId="368"/>
    <cellStyle name="Финансовый 5" xfId="369"/>
    <cellStyle name="Финансовый 5 10" xfId="370"/>
    <cellStyle name="Финансовый 5 11" xfId="371"/>
    <cellStyle name="Финансовый 5 2" xfId="372"/>
    <cellStyle name="Финансовый 5 2 2" xfId="373"/>
    <cellStyle name="Финансовый 5 2 2 2" xfId="374"/>
    <cellStyle name="Финансовый 5 2 3" xfId="375"/>
    <cellStyle name="Финансовый 5 2_Школы" xfId="376"/>
    <cellStyle name="Финансовый 5 3" xfId="377"/>
    <cellStyle name="Финансовый 5 3 2" xfId="378"/>
    <cellStyle name="Финансовый 5 4" xfId="379"/>
    <cellStyle name="Финансовый 5 4 2" xfId="380"/>
    <cellStyle name="Финансовый 5 5" xfId="381"/>
    <cellStyle name="Финансовый 5 5 2" xfId="382"/>
    <cellStyle name="Финансовый 5 6" xfId="383"/>
    <cellStyle name="Финансовый 5 6 2" xfId="384"/>
    <cellStyle name="Финансовый 5 7" xfId="385"/>
    <cellStyle name="Финансовый 5 7 2" xfId="386"/>
    <cellStyle name="Финансовый 5 8" xfId="387"/>
    <cellStyle name="Финансовый 5 9" xfId="388"/>
    <cellStyle name="Финансовый 5_Школы" xfId="389"/>
    <cellStyle name="Финансовый 6" xfId="390"/>
    <cellStyle name="Финансовый 6 2" xfId="391"/>
    <cellStyle name="Финансовый 6 2 2" xfId="392"/>
    <cellStyle name="Финансовый 6 3" xfId="393"/>
    <cellStyle name="Финансовый 6 4" xfId="394"/>
    <cellStyle name="Финансовый 6_Школы" xfId="395"/>
    <cellStyle name="Финансовый 7" xfId="396"/>
    <cellStyle name="Финансовый 7 2" xfId="397"/>
    <cellStyle name="Финансовый 7 2 2" xfId="398"/>
    <cellStyle name="Финансовый 7 3" xfId="399"/>
    <cellStyle name="Финансовый 7 3 2" xfId="400"/>
    <cellStyle name="Финансовый 7 4" xfId="401"/>
    <cellStyle name="Финансовый 7 4 2" xfId="402"/>
    <cellStyle name="Финансовый 7 5" xfId="403"/>
    <cellStyle name="Финансовый 8" xfId="404"/>
    <cellStyle name="Финансовый 8 2" xfId="405"/>
    <cellStyle name="Финансовый 9" xfId="406"/>
    <cellStyle name="Финансовый 9 2" xfId="4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35"/>
  <sheetViews>
    <sheetView tabSelected="1" view="pageBreakPreview" zoomScale="85" zoomScaleNormal="100" zoomScaleSheetLayoutView="85" workbookViewId="0">
      <selection activeCell="B3" sqref="B3:F3"/>
    </sheetView>
  </sheetViews>
  <sheetFormatPr defaultColWidth="8.85546875" defaultRowHeight="12.75" x14ac:dyDescent="0.2"/>
  <cols>
    <col min="1" max="1" width="5.7109375" style="5" customWidth="1"/>
    <col min="2" max="2" width="24.85546875" style="5" customWidth="1"/>
    <col min="3" max="3" width="23.5703125" style="5" hidden="1" customWidth="1"/>
    <col min="4" max="4" width="29" style="5" customWidth="1"/>
    <col min="5" max="5" width="17.85546875" style="5" customWidth="1"/>
    <col min="6" max="6" width="19" style="5" customWidth="1"/>
    <col min="7" max="7" width="12.42578125" style="5" customWidth="1"/>
    <col min="8" max="9" width="10.42578125" style="5" bestFit="1" customWidth="1"/>
    <col min="10" max="10" width="9.140625" style="5" bestFit="1" customWidth="1"/>
    <col min="11" max="16384" width="8.85546875" style="5"/>
  </cols>
  <sheetData>
    <row r="1" spans="1:13" x14ac:dyDescent="0.2">
      <c r="J1" s="33" t="s">
        <v>31</v>
      </c>
    </row>
    <row r="3" spans="1:13" s="3" customFormat="1" ht="39" customHeight="1" x14ac:dyDescent="0.2">
      <c r="A3" s="1"/>
      <c r="B3" s="34" t="s">
        <v>32</v>
      </c>
      <c r="C3" s="34"/>
      <c r="D3" s="35"/>
      <c r="E3" s="35"/>
      <c r="F3" s="35"/>
      <c r="G3" s="2"/>
    </row>
    <row r="4" spans="1:13" ht="8.25" customHeight="1" x14ac:dyDescent="0.2">
      <c r="A4" s="4"/>
      <c r="G4" s="36" t="s">
        <v>0</v>
      </c>
      <c r="H4" s="39" t="s">
        <v>1</v>
      </c>
      <c r="I4" s="40"/>
      <c r="J4" s="41"/>
    </row>
    <row r="5" spans="1:13" s="8" customFormat="1" ht="35.25" customHeight="1" x14ac:dyDescent="0.2">
      <c r="A5" s="45" t="s">
        <v>2</v>
      </c>
      <c r="B5" s="46" t="s">
        <v>3</v>
      </c>
      <c r="C5" s="46" t="s">
        <v>4</v>
      </c>
      <c r="D5" s="46" t="s">
        <v>5</v>
      </c>
      <c r="E5" s="6" t="s">
        <v>6</v>
      </c>
      <c r="F5" s="7" t="s">
        <v>7</v>
      </c>
      <c r="G5" s="37"/>
      <c r="H5" s="42"/>
      <c r="I5" s="43"/>
      <c r="J5" s="44"/>
      <c r="M5" s="9"/>
    </row>
    <row r="6" spans="1:13" s="8" customFormat="1" ht="19.5" customHeight="1" x14ac:dyDescent="0.2">
      <c r="A6" s="45"/>
      <c r="B6" s="46"/>
      <c r="C6" s="46"/>
      <c r="D6" s="46"/>
      <c r="E6" s="6" t="s">
        <v>8</v>
      </c>
      <c r="F6" s="7" t="s">
        <v>8</v>
      </c>
      <c r="G6" s="38"/>
      <c r="H6" s="10">
        <v>2022</v>
      </c>
      <c r="I6" s="10">
        <v>2023</v>
      </c>
      <c r="J6" s="11">
        <v>2024</v>
      </c>
    </row>
    <row r="7" spans="1:13" x14ac:dyDescent="0.2">
      <c r="A7" s="12">
        <v>1</v>
      </c>
      <c r="B7" s="13" t="s">
        <v>9</v>
      </c>
      <c r="C7" s="14">
        <v>196</v>
      </c>
      <c r="D7" s="14">
        <v>196</v>
      </c>
      <c r="E7" s="15">
        <f>ROUND(D7*5000*12*1.302,-1)</f>
        <v>15311520</v>
      </c>
      <c r="F7" s="16">
        <f>ROUND(E7+E7*$E$30,-2)</f>
        <v>14804800</v>
      </c>
      <c r="G7" s="17">
        <f>ROUND(F7/(E7/D7),0)</f>
        <v>190</v>
      </c>
      <c r="H7" s="18">
        <f>ROUNDDOWN(F7/1000,1)</f>
        <v>14804.8</v>
      </c>
      <c r="I7" s="18">
        <f>H7</f>
        <v>14804.8</v>
      </c>
      <c r="J7" s="18"/>
    </row>
    <row r="8" spans="1:13" x14ac:dyDescent="0.2">
      <c r="A8" s="12">
        <v>2</v>
      </c>
      <c r="B8" s="13" t="s">
        <v>10</v>
      </c>
      <c r="C8" s="14">
        <v>227</v>
      </c>
      <c r="D8" s="14">
        <v>227</v>
      </c>
      <c r="E8" s="15">
        <f>ROUND(D8*5000*12*1.302,-1)</f>
        <v>17733240</v>
      </c>
      <c r="F8" s="16">
        <f t="shared" ref="F8:F24" si="0">ROUND(E8+E8*$E$30,-2)</f>
        <v>17146300</v>
      </c>
      <c r="G8" s="17">
        <f t="shared" ref="G8:G24" si="1">ROUND(F8/(E8/D8),0)</f>
        <v>219</v>
      </c>
      <c r="H8" s="18">
        <f t="shared" ref="H8:H24" si="2">ROUNDDOWN(F8/1000,1)</f>
        <v>17146.3</v>
      </c>
      <c r="I8" s="18">
        <f t="shared" ref="I8:I24" si="3">H8</f>
        <v>17146.3</v>
      </c>
      <c r="J8" s="18"/>
    </row>
    <row r="9" spans="1:13" x14ac:dyDescent="0.2">
      <c r="A9" s="12">
        <v>3</v>
      </c>
      <c r="B9" s="13" t="s">
        <v>11</v>
      </c>
      <c r="C9" s="14">
        <v>328</v>
      </c>
      <c r="D9" s="14">
        <v>328</v>
      </c>
      <c r="E9" s="15">
        <f>ROUND(D9*5000*12*1.302,-1)</f>
        <v>25623360</v>
      </c>
      <c r="F9" s="16">
        <f t="shared" si="0"/>
        <v>24775300</v>
      </c>
      <c r="G9" s="17">
        <f t="shared" si="1"/>
        <v>317</v>
      </c>
      <c r="H9" s="18">
        <f t="shared" si="2"/>
        <v>24775.3</v>
      </c>
      <c r="I9" s="18">
        <f t="shared" si="3"/>
        <v>24775.3</v>
      </c>
      <c r="J9" s="18"/>
    </row>
    <row r="10" spans="1:13" x14ac:dyDescent="0.2">
      <c r="A10" s="12">
        <v>4</v>
      </c>
      <c r="B10" s="13" t="s">
        <v>12</v>
      </c>
      <c r="C10" s="14">
        <v>1772</v>
      </c>
      <c r="D10" s="14">
        <v>1772</v>
      </c>
      <c r="E10" s="15">
        <f t="shared" ref="E10:E24" si="4">ROUND(D10*5000*12*1.302,-1)</f>
        <v>138428640</v>
      </c>
      <c r="F10" s="16">
        <f t="shared" si="0"/>
        <v>133847100</v>
      </c>
      <c r="G10" s="17">
        <f t="shared" si="1"/>
        <v>1713</v>
      </c>
      <c r="H10" s="18">
        <f t="shared" si="2"/>
        <v>133847.1</v>
      </c>
      <c r="I10" s="18">
        <f t="shared" si="3"/>
        <v>133847.1</v>
      </c>
      <c r="J10" s="18"/>
    </row>
    <row r="11" spans="1:13" x14ac:dyDescent="0.2">
      <c r="A11" s="12">
        <v>5</v>
      </c>
      <c r="B11" s="13" t="s">
        <v>13</v>
      </c>
      <c r="C11" s="14">
        <v>729</v>
      </c>
      <c r="D11" s="14">
        <v>729</v>
      </c>
      <c r="E11" s="15">
        <f t="shared" si="4"/>
        <v>56949480</v>
      </c>
      <c r="F11" s="16">
        <f t="shared" si="0"/>
        <v>55064600</v>
      </c>
      <c r="G11" s="17">
        <f t="shared" si="1"/>
        <v>705</v>
      </c>
      <c r="H11" s="18">
        <f t="shared" si="2"/>
        <v>55064.6</v>
      </c>
      <c r="I11" s="18">
        <f t="shared" si="3"/>
        <v>55064.6</v>
      </c>
      <c r="J11" s="18"/>
    </row>
    <row r="12" spans="1:13" x14ac:dyDescent="0.2">
      <c r="A12" s="12">
        <v>6</v>
      </c>
      <c r="B12" s="13" t="s">
        <v>14</v>
      </c>
      <c r="C12" s="14">
        <v>874</v>
      </c>
      <c r="D12" s="14">
        <v>865</v>
      </c>
      <c r="E12" s="15">
        <f t="shared" si="4"/>
        <v>67573800</v>
      </c>
      <c r="F12" s="16">
        <f t="shared" si="0"/>
        <v>65337300</v>
      </c>
      <c r="G12" s="17">
        <f t="shared" si="1"/>
        <v>836</v>
      </c>
      <c r="H12" s="18">
        <f t="shared" si="2"/>
        <v>65337.3</v>
      </c>
      <c r="I12" s="18">
        <f t="shared" si="3"/>
        <v>65337.3</v>
      </c>
      <c r="J12" s="18"/>
    </row>
    <row r="13" spans="1:13" x14ac:dyDescent="0.2">
      <c r="A13" s="12">
        <v>7</v>
      </c>
      <c r="B13" s="13" t="s">
        <v>15</v>
      </c>
      <c r="C13" s="14">
        <v>327</v>
      </c>
      <c r="D13" s="14">
        <v>327.66000000000003</v>
      </c>
      <c r="E13" s="15">
        <f t="shared" si="4"/>
        <v>25596800</v>
      </c>
      <c r="F13" s="16">
        <f t="shared" si="0"/>
        <v>24749600</v>
      </c>
      <c r="G13" s="17">
        <f t="shared" si="1"/>
        <v>317</v>
      </c>
      <c r="H13" s="18">
        <f t="shared" si="2"/>
        <v>24749.599999999999</v>
      </c>
      <c r="I13" s="18">
        <f t="shared" si="3"/>
        <v>24749.599999999999</v>
      </c>
      <c r="J13" s="18"/>
    </row>
    <row r="14" spans="1:13" x14ac:dyDescent="0.2">
      <c r="A14" s="12">
        <v>8</v>
      </c>
      <c r="B14" s="13" t="s">
        <v>16</v>
      </c>
      <c r="C14" s="14">
        <v>298</v>
      </c>
      <c r="D14" s="14">
        <v>298</v>
      </c>
      <c r="E14" s="15">
        <f t="shared" si="4"/>
        <v>23279760</v>
      </c>
      <c r="F14" s="16">
        <f t="shared" si="0"/>
        <v>22509300</v>
      </c>
      <c r="G14" s="17">
        <f t="shared" si="1"/>
        <v>288</v>
      </c>
      <c r="H14" s="18">
        <f t="shared" si="2"/>
        <v>22509.3</v>
      </c>
      <c r="I14" s="18">
        <f t="shared" si="3"/>
        <v>22509.3</v>
      </c>
      <c r="J14" s="18"/>
    </row>
    <row r="15" spans="1:13" x14ac:dyDescent="0.2">
      <c r="A15" s="12">
        <v>9</v>
      </c>
      <c r="B15" s="13" t="s">
        <v>17</v>
      </c>
      <c r="C15" s="14">
        <v>366</v>
      </c>
      <c r="D15" s="14">
        <v>366</v>
      </c>
      <c r="E15" s="15">
        <f t="shared" si="4"/>
        <v>28591920</v>
      </c>
      <c r="F15" s="16">
        <f t="shared" si="0"/>
        <v>27645600</v>
      </c>
      <c r="G15" s="17">
        <f t="shared" si="1"/>
        <v>354</v>
      </c>
      <c r="H15" s="18">
        <f t="shared" si="2"/>
        <v>27645.599999999999</v>
      </c>
      <c r="I15" s="18">
        <f t="shared" si="3"/>
        <v>27645.599999999999</v>
      </c>
      <c r="J15" s="18"/>
    </row>
    <row r="16" spans="1:13" x14ac:dyDescent="0.2">
      <c r="A16" s="12">
        <v>10</v>
      </c>
      <c r="B16" s="13" t="s">
        <v>18</v>
      </c>
      <c r="C16" s="14">
        <v>127</v>
      </c>
      <c r="D16" s="14">
        <v>128</v>
      </c>
      <c r="E16" s="15">
        <f t="shared" si="4"/>
        <v>9999360</v>
      </c>
      <c r="F16" s="16">
        <f t="shared" si="0"/>
        <v>9668400</v>
      </c>
      <c r="G16" s="17">
        <f t="shared" si="1"/>
        <v>124</v>
      </c>
      <c r="H16" s="18">
        <f t="shared" si="2"/>
        <v>9668.4</v>
      </c>
      <c r="I16" s="18">
        <f t="shared" si="3"/>
        <v>9668.4</v>
      </c>
      <c r="J16" s="18"/>
    </row>
    <row r="17" spans="1:10" x14ac:dyDescent="0.2">
      <c r="A17" s="12">
        <v>11</v>
      </c>
      <c r="B17" s="13" t="s">
        <v>19</v>
      </c>
      <c r="C17" s="14">
        <v>285</v>
      </c>
      <c r="D17" s="14">
        <v>285</v>
      </c>
      <c r="E17" s="15">
        <f t="shared" si="4"/>
        <v>22264200</v>
      </c>
      <c r="F17" s="16">
        <f t="shared" si="0"/>
        <v>21527300</v>
      </c>
      <c r="G17" s="17">
        <f t="shared" si="1"/>
        <v>276</v>
      </c>
      <c r="H17" s="18">
        <f t="shared" si="2"/>
        <v>21527.3</v>
      </c>
      <c r="I17" s="18">
        <f t="shared" si="3"/>
        <v>21527.3</v>
      </c>
      <c r="J17" s="18"/>
    </row>
    <row r="18" spans="1:10" x14ac:dyDescent="0.2">
      <c r="A18" s="12">
        <v>12</v>
      </c>
      <c r="B18" s="13" t="s">
        <v>20</v>
      </c>
      <c r="C18" s="14">
        <v>296</v>
      </c>
      <c r="D18" s="14">
        <v>301</v>
      </c>
      <c r="E18" s="15">
        <f t="shared" si="4"/>
        <v>23514120</v>
      </c>
      <c r="F18" s="16">
        <f t="shared" si="0"/>
        <v>22735900</v>
      </c>
      <c r="G18" s="17">
        <f t="shared" si="1"/>
        <v>291</v>
      </c>
      <c r="H18" s="18">
        <f t="shared" si="2"/>
        <v>22735.9</v>
      </c>
      <c r="I18" s="18">
        <f t="shared" si="3"/>
        <v>22735.9</v>
      </c>
      <c r="J18" s="18"/>
    </row>
    <row r="19" spans="1:10" x14ac:dyDescent="0.2">
      <c r="A19" s="12">
        <v>13</v>
      </c>
      <c r="B19" s="13" t="s">
        <v>21</v>
      </c>
      <c r="C19" s="14">
        <v>121</v>
      </c>
      <c r="D19" s="14">
        <v>121</v>
      </c>
      <c r="E19" s="15">
        <f t="shared" si="4"/>
        <v>9452520</v>
      </c>
      <c r="F19" s="16">
        <f t="shared" si="0"/>
        <v>9139700</v>
      </c>
      <c r="G19" s="17">
        <f t="shared" si="1"/>
        <v>117</v>
      </c>
      <c r="H19" s="18">
        <f t="shared" si="2"/>
        <v>9139.7000000000007</v>
      </c>
      <c r="I19" s="18">
        <f t="shared" si="3"/>
        <v>9139.7000000000007</v>
      </c>
      <c r="J19" s="18"/>
    </row>
    <row r="20" spans="1:10" x14ac:dyDescent="0.2">
      <c r="A20" s="12">
        <v>14</v>
      </c>
      <c r="B20" s="13" t="s">
        <v>22</v>
      </c>
      <c r="C20" s="14">
        <v>272</v>
      </c>
      <c r="D20" s="14">
        <v>272</v>
      </c>
      <c r="E20" s="15">
        <f t="shared" si="4"/>
        <v>21248640</v>
      </c>
      <c r="F20" s="16">
        <f t="shared" si="0"/>
        <v>20545400</v>
      </c>
      <c r="G20" s="17">
        <f t="shared" si="1"/>
        <v>263</v>
      </c>
      <c r="H20" s="18">
        <f t="shared" si="2"/>
        <v>20545.400000000001</v>
      </c>
      <c r="I20" s="18">
        <f t="shared" si="3"/>
        <v>20545.400000000001</v>
      </c>
      <c r="J20" s="18"/>
    </row>
    <row r="21" spans="1:10" x14ac:dyDescent="0.2">
      <c r="A21" s="12">
        <v>15</v>
      </c>
      <c r="B21" s="13" t="s">
        <v>23</v>
      </c>
      <c r="C21" s="14">
        <v>168</v>
      </c>
      <c r="D21" s="14">
        <v>170</v>
      </c>
      <c r="E21" s="15">
        <f t="shared" si="4"/>
        <v>13280400</v>
      </c>
      <c r="F21" s="16">
        <f t="shared" si="0"/>
        <v>12840900</v>
      </c>
      <c r="G21" s="17">
        <f t="shared" si="1"/>
        <v>164</v>
      </c>
      <c r="H21" s="18">
        <f t="shared" si="2"/>
        <v>12840.9</v>
      </c>
      <c r="I21" s="18">
        <f t="shared" si="3"/>
        <v>12840.9</v>
      </c>
      <c r="J21" s="18"/>
    </row>
    <row r="22" spans="1:10" x14ac:dyDescent="0.2">
      <c r="A22" s="12">
        <v>16</v>
      </c>
      <c r="B22" s="13" t="s">
        <v>24</v>
      </c>
      <c r="C22" s="14">
        <v>326</v>
      </c>
      <c r="D22" s="14">
        <v>327</v>
      </c>
      <c r="E22" s="15">
        <f t="shared" si="4"/>
        <v>25545240</v>
      </c>
      <c r="F22" s="16">
        <f t="shared" si="0"/>
        <v>24699800</v>
      </c>
      <c r="G22" s="17">
        <f t="shared" si="1"/>
        <v>316</v>
      </c>
      <c r="H22" s="18">
        <f t="shared" si="2"/>
        <v>24699.8</v>
      </c>
      <c r="I22" s="18">
        <f t="shared" si="3"/>
        <v>24699.8</v>
      </c>
      <c r="J22" s="18"/>
    </row>
    <row r="23" spans="1:10" x14ac:dyDescent="0.2">
      <c r="A23" s="12">
        <v>17</v>
      </c>
      <c r="B23" s="13" t="s">
        <v>25</v>
      </c>
      <c r="C23" s="14">
        <v>494</v>
      </c>
      <c r="D23" s="14">
        <v>494</v>
      </c>
      <c r="E23" s="15">
        <f t="shared" si="4"/>
        <v>38591280</v>
      </c>
      <c r="F23" s="16">
        <f t="shared" si="0"/>
        <v>37314000</v>
      </c>
      <c r="G23" s="17">
        <f t="shared" si="1"/>
        <v>478</v>
      </c>
      <c r="H23" s="18">
        <f t="shared" si="2"/>
        <v>37314</v>
      </c>
      <c r="I23" s="18">
        <f t="shared" si="3"/>
        <v>37314</v>
      </c>
      <c r="J23" s="18"/>
    </row>
    <row r="24" spans="1:10" x14ac:dyDescent="0.2">
      <c r="A24" s="12">
        <v>18</v>
      </c>
      <c r="B24" s="13" t="s">
        <v>26</v>
      </c>
      <c r="C24" s="14">
        <v>246</v>
      </c>
      <c r="D24" s="14">
        <v>246</v>
      </c>
      <c r="E24" s="15">
        <f t="shared" si="4"/>
        <v>19217520</v>
      </c>
      <c r="F24" s="16">
        <f t="shared" si="0"/>
        <v>18581500</v>
      </c>
      <c r="G24" s="17">
        <f t="shared" si="1"/>
        <v>238</v>
      </c>
      <c r="H24" s="18">
        <f t="shared" si="2"/>
        <v>18581.5</v>
      </c>
      <c r="I24" s="18">
        <f t="shared" si="3"/>
        <v>18581.5</v>
      </c>
      <c r="J24" s="18"/>
    </row>
    <row r="25" spans="1:10" s="26" customFormat="1" x14ac:dyDescent="0.2">
      <c r="A25" s="19"/>
      <c r="B25" s="20" t="s">
        <v>27</v>
      </c>
      <c r="C25" s="21">
        <f t="shared" ref="C25:I25" si="5">SUM(C7:C24)</f>
        <v>7452</v>
      </c>
      <c r="D25" s="21">
        <f t="shared" si="5"/>
        <v>7452.66</v>
      </c>
      <c r="E25" s="22">
        <f t="shared" si="5"/>
        <v>582201800</v>
      </c>
      <c r="F25" s="23">
        <f t="shared" si="5"/>
        <v>562932800</v>
      </c>
      <c r="G25" s="24">
        <f>SUM(G7:G24)</f>
        <v>7206</v>
      </c>
      <c r="H25" s="25">
        <f t="shared" si="5"/>
        <v>562932.80000000005</v>
      </c>
      <c r="I25" s="25">
        <f t="shared" si="5"/>
        <v>562932.80000000005</v>
      </c>
      <c r="J25" s="25"/>
    </row>
    <row r="26" spans="1:10" hidden="1" x14ac:dyDescent="0.2">
      <c r="A26" s="4"/>
      <c r="D26" s="4"/>
      <c r="F26" s="27">
        <f>E28-F25</f>
        <v>-100</v>
      </c>
      <c r="G26" s="27"/>
    </row>
    <row r="27" spans="1:10" hidden="1" x14ac:dyDescent="0.2">
      <c r="A27" s="4">
        <v>1</v>
      </c>
      <c r="B27" s="4">
        <v>2</v>
      </c>
      <c r="C27" s="4"/>
      <c r="D27" s="4">
        <v>3</v>
      </c>
      <c r="E27" s="4">
        <v>6</v>
      </c>
      <c r="F27" s="4">
        <v>7</v>
      </c>
      <c r="G27" s="4"/>
      <c r="H27" s="4">
        <v>9</v>
      </c>
      <c r="I27" s="4">
        <v>10</v>
      </c>
      <c r="J27" s="4">
        <v>11</v>
      </c>
    </row>
    <row r="28" spans="1:10" hidden="1" x14ac:dyDescent="0.2">
      <c r="E28" s="28">
        <v>562932700</v>
      </c>
      <c r="F28" s="29">
        <f>E28-E35</f>
        <v>-100</v>
      </c>
      <c r="G28" s="29"/>
    </row>
    <row r="29" spans="1:10" hidden="1" x14ac:dyDescent="0.2">
      <c r="E29" s="27">
        <f>E28-E25</f>
        <v>-19269100</v>
      </c>
    </row>
    <row r="30" spans="1:10" hidden="1" x14ac:dyDescent="0.2">
      <c r="E30" s="5">
        <f>E29/E25</f>
        <v>-3.3096943362249998E-2</v>
      </c>
    </row>
    <row r="31" spans="1:10" hidden="1" x14ac:dyDescent="0.2"/>
    <row r="32" spans="1:10" hidden="1" x14ac:dyDescent="0.2"/>
    <row r="33" spans="4:5" hidden="1" x14ac:dyDescent="0.2">
      <c r="D33" s="5" t="s">
        <v>28</v>
      </c>
      <c r="E33" s="30">
        <v>587384300</v>
      </c>
    </row>
    <row r="34" spans="4:5" hidden="1" x14ac:dyDescent="0.2">
      <c r="D34" s="31" t="s">
        <v>29</v>
      </c>
      <c r="E34" s="32">
        <f>E33-F25</f>
        <v>24451500</v>
      </c>
    </row>
    <row r="35" spans="4:5" hidden="1" x14ac:dyDescent="0.2">
      <c r="D35" s="31" t="s">
        <v>30</v>
      </c>
      <c r="E35" s="32">
        <f>E33-E34</f>
        <v>562932800</v>
      </c>
    </row>
  </sheetData>
  <sheetProtection selectLockedCells="1" selectUnlockedCells="1"/>
  <mergeCells count="7">
    <mergeCell ref="B3:F3"/>
    <mergeCell ref="G4:G6"/>
    <mergeCell ref="H4:J5"/>
    <mergeCell ref="A5:A6"/>
    <mergeCell ref="B5:B6"/>
    <mergeCell ref="C5:C6"/>
    <mergeCell ref="D5:D6"/>
  </mergeCells>
  <pageMargins left="0.70833333333333337" right="0.70833333333333337" top="0.74791666666666667" bottom="0.74791666666666667" header="0.51180555555555551" footer="0.51180555555555551"/>
  <pageSetup paperSize="9" scale="84" firstPageNumber="0" orientation="landscape" horizontalDpi="300" verticalDpi="300" r:id="rId1"/>
  <headerFooter alignWithMargins="0"/>
  <colBreaks count="1" manualBreakCount="1">
    <brk id="10" min="2" max="2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КР_ФБ_5000</vt:lpstr>
      <vt:lpstr>КР_ФБ_5000!Excel_BuiltIn__FilterDatabase</vt:lpstr>
      <vt:lpstr>КР_ФБ_5000!Область_печати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Павлова</dc:creator>
  <cp:lastModifiedBy>Елена Александровна Павлова</cp:lastModifiedBy>
  <cp:lastPrinted>2021-08-31T11:50:21Z</cp:lastPrinted>
  <dcterms:created xsi:type="dcterms:W3CDTF">2021-08-18T13:35:01Z</dcterms:created>
  <dcterms:modified xsi:type="dcterms:W3CDTF">2021-08-31T12:35:05Z</dcterms:modified>
</cp:coreProperties>
</file>