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9.2021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I47" i="1"/>
  <c r="I46" i="1"/>
  <c r="H46" i="1"/>
  <c r="E46" i="1"/>
  <c r="J45" i="1"/>
  <c r="I45" i="1"/>
  <c r="H45" i="1"/>
  <c r="E45" i="1"/>
  <c r="G44" i="1"/>
  <c r="H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H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D9" i="1"/>
  <c r="E9" i="1" s="1"/>
  <c r="C9" i="1"/>
  <c r="I9" i="1" l="1"/>
  <c r="I21" i="1"/>
  <c r="I44" i="1"/>
  <c r="J9" i="1"/>
  <c r="J21" i="1"/>
  <c r="J44" i="1"/>
</calcChain>
</file>

<file path=xl/sharedStrings.xml><?xml version="1.0" encoding="utf-8"?>
<sst xmlns="http://schemas.openxmlformats.org/spreadsheetml/2006/main" count="99" uniqueCount="95">
  <si>
    <t>Информация об исполнении консолидированного бюджета Ленинградской области на 01.09.2021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</si>
  <si>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</si>
  <si>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</si>
  <si>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</si>
  <si>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</si>
  <si>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01.09.2020.</t>
  </si>
  <si>
    <t>на 01.09.2021.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</si>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</sst>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5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4" fillId="0" borderId="0"/>
  </cellStyleXfs>
  <cellXfs count="80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5" fontId="1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164" fontId="0" fillId="2" borderId="7" xfId="0" applyNumberFormat="1" applyFont="1" applyFill="1" applyBorder="1" applyAlignment="1">
      <alignment horizontal="center" vertical="top" wrapText="1" shrinkToFit="1"/>
    </xf>
    <xf numFmtId="164" fontId="10" fillId="2" borderId="7" xfId="2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7" fillId="2" borderId="0" xfId="0" applyNumberFormat="1" applyFont="1" applyFill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164" fontId="15" fillId="2" borderId="7" xfId="0" applyNumberFormat="1" applyFont="1" applyFill="1" applyBorder="1" applyAlignment="1">
      <alignment horizontal="center" vertical="top" wrapText="1" shrinkToFit="1"/>
    </xf>
    <xf numFmtId="164" fontId="16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vertical="top" wrapText="1" shrinkToFit="1"/>
    </xf>
    <xf numFmtId="164" fontId="3" fillId="2" borderId="7" xfId="3" applyNumberFormat="1" applyFont="1" applyFill="1" applyBorder="1" applyAlignment="1">
      <alignment horizontal="center" vertical="top" wrapText="1" shrinkToFit="1"/>
    </xf>
    <xf numFmtId="164" fontId="19" fillId="2" borderId="7" xfId="0" applyNumberFormat="1" applyFont="1" applyFill="1" applyBorder="1" applyAlignment="1">
      <alignment horizontal="center" vertical="top" wrapText="1" shrinkToFit="1"/>
    </xf>
    <xf numFmtId="4" fontId="0" fillId="2" borderId="7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2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43" zoomScale="80" zoomScaleNormal="80" workbookViewId="0">
      <selection activeCell="A68" sqref="A68:B68"/>
    </sheetView>
  </sheetViews>
  <sheetFormatPr defaultRowHeight="12.75" x14ac:dyDescent="0.2"/>
  <cols>
    <col min="1" max="1" width="10.7109375" style="1" customWidth="1"/>
    <col min="2" max="2" width="125.7109375" style="1" customWidth="1"/>
    <col min="3" max="4" width="21" style="1" customWidth="1"/>
    <col min="5" max="5" width="13.7109375" style="1" customWidth="1"/>
    <col min="6" max="6" width="21.28515625" style="1" customWidth="1"/>
    <col min="7" max="7" width="18.85546875" style="1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G1" s="67"/>
      <c r="H1" s="67"/>
      <c r="I1" s="67"/>
      <c r="J1" s="67"/>
    </row>
    <row r="2" spans="1:10" ht="15.75" x14ac:dyDescent="0.2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">
      <c r="A4" s="4"/>
      <c r="B4" s="5"/>
      <c r="C4" s="6"/>
      <c r="D4" s="5"/>
      <c r="E4" s="5"/>
      <c r="F4" s="6"/>
      <c r="G4" s="5"/>
      <c r="H4" s="5"/>
      <c r="I4" s="7"/>
      <c r="J4" s="8" t="s">
        <v>2</v>
      </c>
    </row>
    <row r="5" spans="1:10" x14ac:dyDescent="0.2">
      <c r="A5" s="64" t="s">
        <v>3</v>
      </c>
      <c r="B5" s="64" t="s">
        <v>4</v>
      </c>
      <c r="C5" s="71" t="s">
        <v>5</v>
      </c>
      <c r="D5" s="72"/>
      <c r="E5" s="73"/>
      <c r="F5" s="74" t="s">
        <v>6</v>
      </c>
      <c r="G5" s="75"/>
      <c r="H5" s="76"/>
      <c r="I5" s="64" t="s">
        <v>7</v>
      </c>
      <c r="J5" s="77" t="s">
        <v>8</v>
      </c>
    </row>
    <row r="6" spans="1:10" x14ac:dyDescent="0.2">
      <c r="A6" s="70"/>
      <c r="B6" s="70"/>
      <c r="C6" s="62" t="s">
        <v>9</v>
      </c>
      <c r="D6" s="62" t="s">
        <v>10</v>
      </c>
      <c r="E6" s="62" t="s">
        <v>11</v>
      </c>
      <c r="F6" s="64" t="s">
        <v>9</v>
      </c>
      <c r="G6" s="64" t="s">
        <v>10</v>
      </c>
      <c r="H6" s="62" t="s">
        <v>11</v>
      </c>
      <c r="I6" s="70"/>
      <c r="J6" s="78"/>
    </row>
    <row r="7" spans="1:10" ht="15.75" customHeight="1" x14ac:dyDescent="0.2">
      <c r="A7" s="65"/>
      <c r="B7" s="65"/>
      <c r="C7" s="63"/>
      <c r="D7" s="63"/>
      <c r="E7" s="63"/>
      <c r="F7" s="65"/>
      <c r="G7" s="65"/>
      <c r="H7" s="63"/>
      <c r="I7" s="65"/>
      <c r="J7" s="79"/>
    </row>
    <row r="8" spans="1:10" ht="12.7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12</v>
      </c>
      <c r="F8" s="9">
        <v>6</v>
      </c>
      <c r="G8" s="9">
        <v>7</v>
      </c>
      <c r="H8" s="9" t="s">
        <v>13</v>
      </c>
      <c r="I8" s="9" t="s">
        <v>14</v>
      </c>
      <c r="J8" s="10" t="s">
        <v>15</v>
      </c>
    </row>
    <row r="9" spans="1:10" x14ac:dyDescent="0.2">
      <c r="A9" s="11"/>
      <c r="B9" s="12" t="s">
        <v>16</v>
      </c>
      <c r="C9" s="13">
        <f>C10+C18</f>
        <v>185961868.62782001</v>
      </c>
      <c r="D9" s="13">
        <f>D10+D18</f>
        <v>120825611.46348</v>
      </c>
      <c r="E9" s="14">
        <f>D9/C9*100</f>
        <v>64.97332617435552</v>
      </c>
      <c r="F9" s="15">
        <f>F10+F18</f>
        <v>191850827.55386001</v>
      </c>
      <c r="G9" s="15">
        <f>G10+G18</f>
        <v>126994742.10000001</v>
      </c>
      <c r="H9" s="16">
        <f t="shared" ref="H9:H19" si="0">G9/F9*100</f>
        <v>66.194524005557199</v>
      </c>
      <c r="I9" s="17">
        <f>G9-D9</f>
        <v>6169130.6365200132</v>
      </c>
      <c r="J9" s="17">
        <f>G9/D9*100</f>
        <v>105.10581371101495</v>
      </c>
    </row>
    <row r="10" spans="1:10" x14ac:dyDescent="0.2">
      <c r="A10" s="11"/>
      <c r="B10" s="18" t="s">
        <v>17</v>
      </c>
      <c r="C10" s="19">
        <v>169666455.74339002</v>
      </c>
      <c r="D10" s="19">
        <v>108805190.80528</v>
      </c>
      <c r="E10" s="20">
        <f t="shared" ref="E10:E19" si="1">D10/C10*100</f>
        <v>64.128875875052813</v>
      </c>
      <c r="F10" s="21">
        <v>170304189.75386</v>
      </c>
      <c r="G10" s="21">
        <v>111907558.40000001</v>
      </c>
      <c r="H10" s="22">
        <f t="shared" si="0"/>
        <v>65.710396533250048</v>
      </c>
      <c r="I10" s="20">
        <f t="shared" ref="I10:I19" si="2">G10-D10</f>
        <v>3102367.594720006</v>
      </c>
      <c r="J10" s="20">
        <f t="shared" ref="J10:J19" si="3">G10/D10*100</f>
        <v>102.85130476933961</v>
      </c>
    </row>
    <row r="11" spans="1:10" x14ac:dyDescent="0.2">
      <c r="A11" s="11"/>
      <c r="B11" s="18" t="s">
        <v>18</v>
      </c>
      <c r="C11" s="19">
        <v>160349990.90000001</v>
      </c>
      <c r="D11" s="19">
        <v>102660979.8</v>
      </c>
      <c r="E11" s="20">
        <f t="shared" si="1"/>
        <v>64.023065560398479</v>
      </c>
      <c r="F11" s="21">
        <v>162167272.90000001</v>
      </c>
      <c r="G11" s="21">
        <v>105496205.5</v>
      </c>
      <c r="H11" s="22">
        <f t="shared" si="0"/>
        <v>65.053943137499729</v>
      </c>
      <c r="I11" s="20">
        <f t="shared" si="2"/>
        <v>2835225.700000003</v>
      </c>
      <c r="J11" s="20">
        <f t="shared" si="3"/>
        <v>102.761736450912</v>
      </c>
    </row>
    <row r="12" spans="1:10" x14ac:dyDescent="0.2">
      <c r="A12" s="11"/>
      <c r="B12" s="18" t="s">
        <v>19</v>
      </c>
      <c r="C12" s="23">
        <v>62527931.299999997</v>
      </c>
      <c r="D12" s="20">
        <v>43893457.851959996</v>
      </c>
      <c r="E12" s="20">
        <f t="shared" si="1"/>
        <v>70.198160948849434</v>
      </c>
      <c r="F12" s="21">
        <v>63279700</v>
      </c>
      <c r="G12" s="21">
        <v>39930140.635959998</v>
      </c>
      <c r="H12" s="22">
        <f t="shared" si="0"/>
        <v>63.101027084452042</v>
      </c>
      <c r="I12" s="20">
        <f t="shared" si="2"/>
        <v>-3963317.2159999982</v>
      </c>
      <c r="J12" s="20">
        <f t="shared" si="3"/>
        <v>90.970596963749983</v>
      </c>
    </row>
    <row r="13" spans="1:10" x14ac:dyDescent="0.2">
      <c r="A13" s="11"/>
      <c r="B13" s="24" t="s">
        <v>20</v>
      </c>
      <c r="C13" s="25">
        <v>49192605.769620001</v>
      </c>
      <c r="D13" s="23">
        <v>29400124.179830004</v>
      </c>
      <c r="E13" s="20">
        <f t="shared" si="1"/>
        <v>59.765332045058507</v>
      </c>
      <c r="F13" s="21">
        <v>49229333.299999997</v>
      </c>
      <c r="G13" s="21">
        <v>32148671.300000001</v>
      </c>
      <c r="H13" s="22">
        <f t="shared" si="0"/>
        <v>65.303893319229658</v>
      </c>
      <c r="I13" s="20">
        <f t="shared" si="2"/>
        <v>2748547.1201699972</v>
      </c>
      <c r="J13" s="20">
        <f t="shared" si="3"/>
        <v>109.34876024114088</v>
      </c>
    </row>
    <row r="14" spans="1:10" ht="15" customHeight="1" x14ac:dyDescent="0.2">
      <c r="A14" s="11"/>
      <c r="B14" s="26" t="s">
        <v>21</v>
      </c>
      <c r="C14" s="25">
        <v>30951023.207880002</v>
      </c>
      <c r="D14" s="23">
        <v>17930317.40016</v>
      </c>
      <c r="E14" s="20">
        <f t="shared" si="1"/>
        <v>57.931258943306972</v>
      </c>
      <c r="F14" s="21">
        <v>29975551.300000001</v>
      </c>
      <c r="G14" s="21">
        <v>19664934.800000001</v>
      </c>
      <c r="H14" s="22">
        <f>G14/F14*100</f>
        <v>65.603246469732156</v>
      </c>
      <c r="I14" s="20">
        <f t="shared" si="2"/>
        <v>1734617.399840001</v>
      </c>
      <c r="J14" s="20">
        <f t="shared" si="3"/>
        <v>109.67421468972167</v>
      </c>
    </row>
    <row r="15" spans="1:10" ht="15" customHeight="1" x14ac:dyDescent="0.2">
      <c r="A15" s="11"/>
      <c r="B15" s="26" t="s">
        <v>22</v>
      </c>
      <c r="C15" s="25">
        <v>4142603.8</v>
      </c>
      <c r="D15" s="23">
        <v>2359298.1</v>
      </c>
      <c r="E15" s="20">
        <f t="shared" si="1"/>
        <v>56.952057544098231</v>
      </c>
      <c r="F15" s="21">
        <v>4215622.5</v>
      </c>
      <c r="G15" s="21">
        <v>2627265.2999999998</v>
      </c>
      <c r="H15" s="22">
        <f>G15/F15*100</f>
        <v>62.322119686950138</v>
      </c>
      <c r="I15" s="20">
        <f t="shared" si="2"/>
        <v>267967.19999999972</v>
      </c>
      <c r="J15" s="20">
        <f t="shared" si="3"/>
        <v>111.35792039166223</v>
      </c>
    </row>
    <row r="16" spans="1:10" x14ac:dyDescent="0.2">
      <c r="A16" s="11"/>
      <c r="B16" s="26" t="s">
        <v>23</v>
      </c>
      <c r="C16" s="25">
        <v>11391220.368309999</v>
      </c>
      <c r="D16" s="23">
        <v>7150323.0281099994</v>
      </c>
      <c r="E16" s="20">
        <f t="shared" si="1"/>
        <v>62.770474074946023</v>
      </c>
      <c r="F16" s="27">
        <v>12369199.6</v>
      </c>
      <c r="G16" s="27">
        <v>7289056.2000000002</v>
      </c>
      <c r="H16" s="22">
        <f>G16/F16*100</f>
        <v>58.929085435730222</v>
      </c>
      <c r="I16" s="20">
        <f t="shared" si="2"/>
        <v>138733.17189000081</v>
      </c>
      <c r="J16" s="20">
        <f t="shared" si="3"/>
        <v>101.94023642490836</v>
      </c>
    </row>
    <row r="17" spans="1:10" ht="15" customHeight="1" x14ac:dyDescent="0.2">
      <c r="A17" s="11"/>
      <c r="B17" s="26" t="s">
        <v>24</v>
      </c>
      <c r="C17" s="25">
        <v>9316464.8000000007</v>
      </c>
      <c r="D17" s="23">
        <v>6144211</v>
      </c>
      <c r="E17" s="20">
        <f t="shared" si="1"/>
        <v>65.950026452093709</v>
      </c>
      <c r="F17" s="27">
        <v>8136916.9000000004</v>
      </c>
      <c r="G17" s="27">
        <v>6411352.9000000004</v>
      </c>
      <c r="H17" s="22">
        <f>G17/F17*100</f>
        <v>78.79339286357957</v>
      </c>
      <c r="I17" s="20">
        <f t="shared" si="2"/>
        <v>267141.90000000037</v>
      </c>
      <c r="J17" s="20">
        <f t="shared" si="3"/>
        <v>104.34786337904087</v>
      </c>
    </row>
    <row r="18" spans="1:10" x14ac:dyDescent="0.2">
      <c r="A18" s="11"/>
      <c r="B18" s="28" t="s">
        <v>25</v>
      </c>
      <c r="C18" s="25">
        <v>16295412.884430001</v>
      </c>
      <c r="D18" s="23">
        <v>12020420.658200001</v>
      </c>
      <c r="E18" s="20">
        <f t="shared" si="1"/>
        <v>73.765671010921835</v>
      </c>
      <c r="F18" s="27">
        <v>21546637.800000001</v>
      </c>
      <c r="G18" s="27">
        <v>15087183.699999999</v>
      </c>
      <c r="H18" s="22">
        <f t="shared" si="0"/>
        <v>70.02105776336019</v>
      </c>
      <c r="I18" s="20">
        <f t="shared" si="2"/>
        <v>3066763.0417999979</v>
      </c>
      <c r="J18" s="20">
        <f t="shared" si="3"/>
        <v>125.51294275802182</v>
      </c>
    </row>
    <row r="19" spans="1:10" x14ac:dyDescent="0.2">
      <c r="A19" s="11"/>
      <c r="B19" s="28" t="s">
        <v>26</v>
      </c>
      <c r="C19" s="25">
        <v>14728991.368000001</v>
      </c>
      <c r="D19" s="23">
        <v>10751686.2359</v>
      </c>
      <c r="E19" s="20">
        <f t="shared" si="1"/>
        <v>72.996758347343189</v>
      </c>
      <c r="F19" s="27">
        <v>19286551.899999999</v>
      </c>
      <c r="G19" s="27">
        <v>12822271.6</v>
      </c>
      <c r="H19" s="22">
        <f t="shared" si="0"/>
        <v>66.482965262442789</v>
      </c>
      <c r="I19" s="20">
        <f t="shared" si="2"/>
        <v>2070585.3640999999</v>
      </c>
      <c r="J19" s="20">
        <f t="shared" si="3"/>
        <v>119.25823836996183</v>
      </c>
    </row>
    <row r="20" spans="1:10" x14ac:dyDescent="0.2">
      <c r="A20" s="11"/>
      <c r="B20" s="29"/>
      <c r="C20" s="19"/>
      <c r="D20" s="19"/>
      <c r="E20" s="20"/>
      <c r="F20" s="30"/>
      <c r="G20" s="30"/>
      <c r="H20" s="22"/>
      <c r="I20" s="20"/>
      <c r="J20" s="20"/>
    </row>
    <row r="21" spans="1:10" x14ac:dyDescent="0.2">
      <c r="A21" s="11"/>
      <c r="B21" s="31" t="s">
        <v>27</v>
      </c>
      <c r="C21" s="32">
        <f>C22+C27+C28+C31+C36+C37+C38+C39+C40+C41+C42+C43+C45+C46</f>
        <v>216253180.15305999</v>
      </c>
      <c r="D21" s="32">
        <f>D22+D27+D28+D31+D36+D37+D38+D39+D40+D41+D42+D43+D45+D46</f>
        <v>118830495.41257</v>
      </c>
      <c r="E21" s="14">
        <f t="shared" ref="E21:E46" si="4">D21/C21*100</f>
        <v>54.9497100243631</v>
      </c>
      <c r="F21" s="32">
        <f>F22+F27+F28+F31+F36+F37+F38+F39+F40+F41+F42+F43+F45+F46</f>
        <v>222960791.23069999</v>
      </c>
      <c r="G21" s="32">
        <f>G22+G27+G28+G31+G36+G37+G38+G39+G40+G41+G42+G43+G45+G46</f>
        <v>128146218.39081001</v>
      </c>
      <c r="H21" s="16">
        <f>G21/F21*100</f>
        <v>57.474777373845839</v>
      </c>
      <c r="I21" s="17">
        <f t="shared" ref="I21:I47" si="5">G21-D21</f>
        <v>9315722.9782400131</v>
      </c>
      <c r="J21" s="17">
        <f t="shared" ref="J21:J45" si="6">G21/D21*100</f>
        <v>107.83950529356675</v>
      </c>
    </row>
    <row r="22" spans="1:10" x14ac:dyDescent="0.2">
      <c r="A22" s="33" t="s">
        <v>28</v>
      </c>
      <c r="B22" s="12" t="s">
        <v>29</v>
      </c>
      <c r="C22" s="32">
        <v>18050110.307709999</v>
      </c>
      <c r="D22" s="32">
        <v>9274303.3811399993</v>
      </c>
      <c r="E22" s="14">
        <f t="shared" si="4"/>
        <v>51.38086816665345</v>
      </c>
      <c r="F22" s="32">
        <v>18964315.025680002</v>
      </c>
      <c r="G22" s="32">
        <v>9658063.6317900009</v>
      </c>
      <c r="H22" s="16">
        <f t="shared" ref="H22:H46" si="7">G22/F22*100</f>
        <v>50.927563788683116</v>
      </c>
      <c r="I22" s="17">
        <f t="shared" si="5"/>
        <v>383760.25065000169</v>
      </c>
      <c r="J22" s="17">
        <f t="shared" si="6"/>
        <v>104.13788761138014</v>
      </c>
    </row>
    <row r="23" spans="1:10" x14ac:dyDescent="0.2">
      <c r="A23" s="34" t="s">
        <v>30</v>
      </c>
      <c r="B23" s="18" t="s">
        <v>31</v>
      </c>
      <c r="C23" s="35">
        <v>8570157.7369299997</v>
      </c>
      <c r="D23" s="35">
        <v>4882224.5206500003</v>
      </c>
      <c r="E23" s="20">
        <f t="shared" si="4"/>
        <v>56.967732339532297</v>
      </c>
      <c r="F23" s="35">
        <v>9322672.7139200009</v>
      </c>
      <c r="G23" s="35">
        <v>5315955.7916700011</v>
      </c>
      <c r="H23" s="22">
        <f t="shared" si="7"/>
        <v>57.021800022353744</v>
      </c>
      <c r="I23" s="36">
        <f t="shared" si="5"/>
        <v>433731.2710200008</v>
      </c>
      <c r="J23" s="36">
        <f t="shared" si="6"/>
        <v>108.88388621181755</v>
      </c>
    </row>
    <row r="24" spans="1:10" x14ac:dyDescent="0.2">
      <c r="A24" s="34" t="s">
        <v>32</v>
      </c>
      <c r="B24" s="18" t="s">
        <v>33</v>
      </c>
      <c r="C24" s="35">
        <v>398820.48941000004</v>
      </c>
      <c r="D24" s="35">
        <v>255613.43541000001</v>
      </c>
      <c r="E24" s="20">
        <f t="shared" si="4"/>
        <v>64.092352874884853</v>
      </c>
      <c r="F24" s="35">
        <v>441713.96510999999</v>
      </c>
      <c r="G24" s="35">
        <v>300018.70775</v>
      </c>
      <c r="H24" s="22">
        <f t="shared" si="7"/>
        <v>67.92149025111452</v>
      </c>
      <c r="I24" s="36">
        <f t="shared" si="5"/>
        <v>44405.272339999996</v>
      </c>
      <c r="J24" s="36">
        <f t="shared" si="6"/>
        <v>117.37204160210695</v>
      </c>
    </row>
    <row r="25" spans="1:10" ht="20.25" customHeight="1" x14ac:dyDescent="0.2">
      <c r="A25" s="34" t="s">
        <v>34</v>
      </c>
      <c r="B25" s="18" t="s">
        <v>35</v>
      </c>
      <c r="C25" s="35">
        <v>575894.42862000002</v>
      </c>
      <c r="D25" s="35">
        <v>339322.29544000002</v>
      </c>
      <c r="E25" s="20">
        <f t="shared" si="4"/>
        <v>58.920919977140372</v>
      </c>
      <c r="F25" s="35">
        <v>583345.04472000001</v>
      </c>
      <c r="G25" s="35">
        <v>338213.23105</v>
      </c>
      <c r="H25" s="22">
        <f t="shared" si="7"/>
        <v>57.978247027424231</v>
      </c>
      <c r="I25" s="36">
        <f t="shared" si="5"/>
        <v>-1109.0643900000141</v>
      </c>
      <c r="J25" s="36">
        <f t="shared" si="6"/>
        <v>99.673153104024038</v>
      </c>
    </row>
    <row r="26" spans="1:10" ht="15.75" customHeight="1" x14ac:dyDescent="0.2">
      <c r="A26" s="34" t="s">
        <v>36</v>
      </c>
      <c r="B26" s="18" t="s">
        <v>37</v>
      </c>
      <c r="C26" s="35">
        <v>404022.42644000001</v>
      </c>
      <c r="D26" s="35">
        <v>247846.28208</v>
      </c>
      <c r="E26" s="20">
        <f t="shared" si="4"/>
        <v>61.344684319598485</v>
      </c>
      <c r="F26" s="35">
        <v>262932.90220000001</v>
      </c>
      <c r="G26" s="35">
        <v>85766.045259999999</v>
      </c>
      <c r="H26" s="22">
        <f t="shared" si="7"/>
        <v>32.618985506333487</v>
      </c>
      <c r="I26" s="36">
        <f t="shared" si="5"/>
        <v>-162080.23681999999</v>
      </c>
      <c r="J26" s="36">
        <f t="shared" si="6"/>
        <v>34.60453170417798</v>
      </c>
    </row>
    <row r="27" spans="1:10" ht="18" customHeight="1" x14ac:dyDescent="0.2">
      <c r="A27" s="33" t="s">
        <v>38</v>
      </c>
      <c r="B27" s="12" t="s">
        <v>39</v>
      </c>
      <c r="C27" s="32">
        <v>71830.217999999993</v>
      </c>
      <c r="D27" s="32">
        <v>41480.667970000002</v>
      </c>
      <c r="E27" s="14">
        <f t="shared" si="4"/>
        <v>57.748213948062919</v>
      </c>
      <c r="F27" s="32">
        <v>78850.5</v>
      </c>
      <c r="G27" s="32">
        <v>43654.362110000002</v>
      </c>
      <c r="H27" s="16">
        <f t="shared" si="7"/>
        <v>55.363456300213699</v>
      </c>
      <c r="I27" s="14">
        <f t="shared" si="5"/>
        <v>2173.6941399999996</v>
      </c>
      <c r="J27" s="14">
        <f t="shared" si="6"/>
        <v>105.24025828506926</v>
      </c>
    </row>
    <row r="28" spans="1:10" ht="15.75" customHeight="1" x14ac:dyDescent="0.2">
      <c r="A28" s="33" t="s">
        <v>40</v>
      </c>
      <c r="B28" s="12" t="s">
        <v>41</v>
      </c>
      <c r="C28" s="32">
        <v>3245829.5665700003</v>
      </c>
      <c r="D28" s="32">
        <v>1860696.36995</v>
      </c>
      <c r="E28" s="14">
        <f t="shared" si="4"/>
        <v>57.325756999504854</v>
      </c>
      <c r="F28" s="32">
        <v>3006233.2774099996</v>
      </c>
      <c r="G28" s="32">
        <v>1736688.4275</v>
      </c>
      <c r="H28" s="16">
        <f t="shared" si="7"/>
        <v>57.769582971160261</v>
      </c>
      <c r="I28" s="14">
        <f t="shared" si="5"/>
        <v>-124007.94244999997</v>
      </c>
      <c r="J28" s="14">
        <f t="shared" si="6"/>
        <v>93.33540149522986</v>
      </c>
    </row>
    <row r="29" spans="1:10" ht="18" customHeight="1" x14ac:dyDescent="0.2">
      <c r="A29" s="34" t="s">
        <v>42</v>
      </c>
      <c r="B29" s="18" t="s">
        <v>43</v>
      </c>
      <c r="C29" s="35">
        <v>1002107.03101</v>
      </c>
      <c r="D29" s="35">
        <v>491848.13906999998</v>
      </c>
      <c r="E29" s="20">
        <f t="shared" si="4"/>
        <v>49.081397879653416</v>
      </c>
      <c r="F29" s="35">
        <v>697580.80726999999</v>
      </c>
      <c r="G29" s="35">
        <v>343285.56955000001</v>
      </c>
      <c r="H29" s="22">
        <f t="shared" si="7"/>
        <v>49.210867898366743</v>
      </c>
      <c r="I29" s="36">
        <f t="shared" si="5"/>
        <v>-148562.56951999996</v>
      </c>
      <c r="J29" s="36">
        <f t="shared" si="6"/>
        <v>69.795032710521951</v>
      </c>
    </row>
    <row r="30" spans="1:10" x14ac:dyDescent="0.2">
      <c r="A30" s="34" t="s">
        <v>44</v>
      </c>
      <c r="B30" s="18" t="s">
        <v>45</v>
      </c>
      <c r="C30" s="35">
        <v>1676294.0114899999</v>
      </c>
      <c r="D30" s="35">
        <v>970846.27208000002</v>
      </c>
      <c r="E30" s="20">
        <f t="shared" si="4"/>
        <v>57.916228622510459</v>
      </c>
      <c r="F30" s="35">
        <v>1769392.4763699998</v>
      </c>
      <c r="G30" s="35">
        <v>1069346.2536299999</v>
      </c>
      <c r="H30" s="22">
        <f t="shared" si="7"/>
        <v>60.435786175818897</v>
      </c>
      <c r="I30" s="36">
        <f t="shared" si="5"/>
        <v>98499.981549999909</v>
      </c>
      <c r="J30" s="36">
        <f t="shared" si="6"/>
        <v>110.14578562875536</v>
      </c>
    </row>
    <row r="31" spans="1:10" x14ac:dyDescent="0.2">
      <c r="A31" s="33" t="s">
        <v>46</v>
      </c>
      <c r="B31" s="12" t="s">
        <v>47</v>
      </c>
      <c r="C31" s="32">
        <v>34859787.545150004</v>
      </c>
      <c r="D31" s="32">
        <v>16208723.73519</v>
      </c>
      <c r="E31" s="14">
        <f t="shared" si="4"/>
        <v>46.4969091225718</v>
      </c>
      <c r="F31" s="32">
        <v>37470209.033529997</v>
      </c>
      <c r="G31" s="32">
        <v>19102263.110130001</v>
      </c>
      <c r="H31" s="16">
        <f t="shared" si="7"/>
        <v>50.979868014711236</v>
      </c>
      <c r="I31" s="14">
        <f t="shared" si="5"/>
        <v>2893539.3749400005</v>
      </c>
      <c r="J31" s="14">
        <f t="shared" si="6"/>
        <v>117.8517409650087</v>
      </c>
    </row>
    <row r="32" spans="1:10" x14ac:dyDescent="0.2">
      <c r="A32" s="34" t="s">
        <v>48</v>
      </c>
      <c r="B32" s="18" t="s">
        <v>49</v>
      </c>
      <c r="C32" s="35">
        <v>6076151.2939600004</v>
      </c>
      <c r="D32" s="35">
        <v>4205269.8636999996</v>
      </c>
      <c r="E32" s="20">
        <f t="shared" si="4"/>
        <v>69.209433081105956</v>
      </c>
      <c r="F32" s="35">
        <v>5236106.6580200009</v>
      </c>
      <c r="G32" s="35">
        <v>3710864.0377500001</v>
      </c>
      <c r="H32" s="22">
        <f t="shared" si="7"/>
        <v>70.870673195057464</v>
      </c>
      <c r="I32" s="20">
        <f t="shared" si="5"/>
        <v>-494405.8259499995</v>
      </c>
      <c r="J32" s="20">
        <f t="shared" si="6"/>
        <v>88.243184338353089</v>
      </c>
    </row>
    <row r="33" spans="1:10" x14ac:dyDescent="0.2">
      <c r="A33" s="34" t="s">
        <v>50</v>
      </c>
      <c r="B33" s="18" t="s">
        <v>51</v>
      </c>
      <c r="C33" s="35">
        <v>1713247.2</v>
      </c>
      <c r="D33" s="35">
        <v>970234.17466000002</v>
      </c>
      <c r="E33" s="20">
        <f t="shared" si="4"/>
        <v>56.631300763836066</v>
      </c>
      <c r="F33" s="35">
        <v>1709060.2410599999</v>
      </c>
      <c r="G33" s="35">
        <v>934254.90165000001</v>
      </c>
      <c r="H33" s="22">
        <f t="shared" si="7"/>
        <v>54.664831537509343</v>
      </c>
      <c r="I33" s="20">
        <f t="shared" si="5"/>
        <v>-35979.273010000004</v>
      </c>
      <c r="J33" s="20">
        <f t="shared" si="6"/>
        <v>96.291691846186694</v>
      </c>
    </row>
    <row r="34" spans="1:10" x14ac:dyDescent="0.2">
      <c r="A34" s="34" t="s">
        <v>52</v>
      </c>
      <c r="B34" s="18" t="s">
        <v>53</v>
      </c>
      <c r="C34" s="35">
        <v>20268734.42484</v>
      </c>
      <c r="D34" s="35">
        <v>8264968.8973400006</v>
      </c>
      <c r="E34" s="20">
        <f t="shared" si="4"/>
        <v>40.77693616238323</v>
      </c>
      <c r="F34" s="35">
        <v>23245093.454050001</v>
      </c>
      <c r="G34" s="35">
        <v>10457263.289450001</v>
      </c>
      <c r="H34" s="22">
        <f t="shared" si="7"/>
        <v>44.986970304600035</v>
      </c>
      <c r="I34" s="20">
        <f t="shared" si="5"/>
        <v>2192294.3921100004</v>
      </c>
      <c r="J34" s="20">
        <f t="shared" si="6"/>
        <v>126.52513783585523</v>
      </c>
    </row>
    <row r="35" spans="1:10" x14ac:dyDescent="0.2">
      <c r="A35" s="34" t="s">
        <v>54</v>
      </c>
      <c r="B35" s="18" t="s">
        <v>55</v>
      </c>
      <c r="C35" s="35">
        <v>1406695.6751600001</v>
      </c>
      <c r="D35" s="35">
        <v>455174.11937999999</v>
      </c>
      <c r="E35" s="20">
        <f t="shared" si="4"/>
        <v>32.357682433922861</v>
      </c>
      <c r="F35" s="35">
        <v>1617050.82128</v>
      </c>
      <c r="G35" s="35">
        <v>674907.80922000005</v>
      </c>
      <c r="H35" s="22">
        <f t="shared" si="7"/>
        <v>41.736957202480937</v>
      </c>
      <c r="I35" s="20">
        <f t="shared" si="5"/>
        <v>219733.68984000006</v>
      </c>
      <c r="J35" s="36">
        <f t="shared" si="6"/>
        <v>148.27464490716275</v>
      </c>
    </row>
    <row r="36" spans="1:10" x14ac:dyDescent="0.2">
      <c r="A36" s="33" t="s">
        <v>56</v>
      </c>
      <c r="B36" s="12" t="s">
        <v>57</v>
      </c>
      <c r="C36" s="32">
        <v>27272463.180750001</v>
      </c>
      <c r="D36" s="32">
        <v>11329553.338649999</v>
      </c>
      <c r="E36" s="14">
        <f t="shared" si="4"/>
        <v>41.542097842657839</v>
      </c>
      <c r="F36" s="32">
        <v>27202517.036970001</v>
      </c>
      <c r="G36" s="32">
        <v>13140179.942790002</v>
      </c>
      <c r="H36" s="16">
        <f t="shared" si="7"/>
        <v>48.305015028321229</v>
      </c>
      <c r="I36" s="17">
        <f t="shared" si="5"/>
        <v>1810626.6041400023</v>
      </c>
      <c r="J36" s="17">
        <f t="shared" si="6"/>
        <v>115.98144737059646</v>
      </c>
    </row>
    <row r="37" spans="1:10" x14ac:dyDescent="0.2">
      <c r="A37" s="33" t="s">
        <v>58</v>
      </c>
      <c r="B37" s="12" t="s">
        <v>59</v>
      </c>
      <c r="C37" s="32">
        <v>723445.11545000004</v>
      </c>
      <c r="D37" s="32">
        <v>280178.19295999996</v>
      </c>
      <c r="E37" s="14">
        <f t="shared" si="4"/>
        <v>38.728327412332099</v>
      </c>
      <c r="F37" s="32">
        <v>632041.21742999996</v>
      </c>
      <c r="G37" s="32">
        <v>185505.06156999999</v>
      </c>
      <c r="H37" s="16">
        <f t="shared" si="7"/>
        <v>29.350152561932418</v>
      </c>
      <c r="I37" s="17">
        <f t="shared" si="5"/>
        <v>-94673.131389999966</v>
      </c>
      <c r="J37" s="17">
        <f t="shared" si="6"/>
        <v>66.209671641534172</v>
      </c>
    </row>
    <row r="38" spans="1:10" x14ac:dyDescent="0.2">
      <c r="A38" s="33" t="s">
        <v>60</v>
      </c>
      <c r="B38" s="12" t="s">
        <v>61</v>
      </c>
      <c r="C38" s="32">
        <v>56545644.259640001</v>
      </c>
      <c r="D38" s="32">
        <v>32704154.092009999</v>
      </c>
      <c r="E38" s="14">
        <f t="shared" si="4"/>
        <v>57.836734412013591</v>
      </c>
      <c r="F38" s="32">
        <v>57981961.379620001</v>
      </c>
      <c r="G38" s="32">
        <v>35926963.599459998</v>
      </c>
      <c r="H38" s="16">
        <f>G38/F38*100</f>
        <v>61.962311630402901</v>
      </c>
      <c r="I38" s="17">
        <f t="shared" si="5"/>
        <v>3222809.5074499995</v>
      </c>
      <c r="J38" s="17">
        <f t="shared" si="6"/>
        <v>109.85443469469638</v>
      </c>
    </row>
    <row r="39" spans="1:10" x14ac:dyDescent="0.2">
      <c r="A39" s="33" t="s">
        <v>62</v>
      </c>
      <c r="B39" s="12" t="s">
        <v>63</v>
      </c>
      <c r="C39" s="37">
        <v>8833170.5186900012</v>
      </c>
      <c r="D39" s="32">
        <v>4281201.4686399996</v>
      </c>
      <c r="E39" s="14">
        <f t="shared" si="4"/>
        <v>48.467325062744528</v>
      </c>
      <c r="F39" s="37">
        <v>8889251.34932</v>
      </c>
      <c r="G39" s="32">
        <v>4883207.5894499999</v>
      </c>
      <c r="H39" s="16">
        <f>G39/F39*100</f>
        <v>54.933845354969627</v>
      </c>
      <c r="I39" s="14">
        <f t="shared" si="5"/>
        <v>602006.12081000023</v>
      </c>
      <c r="J39" s="14">
        <f t="shared" si="6"/>
        <v>114.06161623599644</v>
      </c>
    </row>
    <row r="40" spans="1:10" x14ac:dyDescent="0.2">
      <c r="A40" s="33" t="s">
        <v>64</v>
      </c>
      <c r="B40" s="12" t="s">
        <v>65</v>
      </c>
      <c r="C40" s="32">
        <v>25850044.006200001</v>
      </c>
      <c r="D40" s="32">
        <v>18695195.018679999</v>
      </c>
      <c r="E40" s="14">
        <f t="shared" si="4"/>
        <v>72.321714478304372</v>
      </c>
      <c r="F40" s="32">
        <v>23010677.338520002</v>
      </c>
      <c r="G40" s="32">
        <v>16035755.833799999</v>
      </c>
      <c r="H40" s="16">
        <f>G40/F40*100</f>
        <v>69.688325979679249</v>
      </c>
      <c r="I40" s="14">
        <f t="shared" si="5"/>
        <v>-2659439.1848799996</v>
      </c>
      <c r="J40" s="14">
        <f t="shared" si="6"/>
        <v>85.774744889140109</v>
      </c>
    </row>
    <row r="41" spans="1:10" x14ac:dyDescent="0.2">
      <c r="A41" s="33" t="s">
        <v>66</v>
      </c>
      <c r="B41" s="12" t="s">
        <v>67</v>
      </c>
      <c r="C41" s="32">
        <v>34395704.8508</v>
      </c>
      <c r="D41" s="32">
        <v>21289588.547880001</v>
      </c>
      <c r="E41" s="14">
        <f t="shared" si="4"/>
        <v>61.896067082296859</v>
      </c>
      <c r="F41" s="32">
        <v>39093105.015890002</v>
      </c>
      <c r="G41" s="32">
        <v>24744185.213020001</v>
      </c>
      <c r="H41" s="16">
        <f>G41/F41*100</f>
        <v>63.295522836987082</v>
      </c>
      <c r="I41" s="14">
        <f t="shared" si="5"/>
        <v>3454596.6651399992</v>
      </c>
      <c r="J41" s="14">
        <f t="shared" si="6"/>
        <v>116.2266953040011</v>
      </c>
    </row>
    <row r="42" spans="1:10" x14ac:dyDescent="0.2">
      <c r="A42" s="33" t="s">
        <v>68</v>
      </c>
      <c r="B42" s="12" t="s">
        <v>69</v>
      </c>
      <c r="C42" s="32">
        <v>5091870.7033900004</v>
      </c>
      <c r="D42" s="32">
        <v>2434393.51052</v>
      </c>
      <c r="E42" s="14">
        <f t="shared" si="4"/>
        <v>47.809413324247622</v>
      </c>
      <c r="F42" s="32">
        <v>5277220.04966</v>
      </c>
      <c r="G42" s="32">
        <v>2253080.5875100004</v>
      </c>
      <c r="H42" s="16">
        <f t="shared" si="7"/>
        <v>42.694459702417781</v>
      </c>
      <c r="I42" s="14">
        <f t="shared" si="5"/>
        <v>-181312.92300999956</v>
      </c>
      <c r="J42" s="14">
        <f t="shared" si="6"/>
        <v>92.552028986830891</v>
      </c>
    </row>
    <row r="43" spans="1:10" ht="15" customHeight="1" x14ac:dyDescent="0.2">
      <c r="A43" s="33" t="s">
        <v>70</v>
      </c>
      <c r="B43" s="12" t="s">
        <v>71</v>
      </c>
      <c r="C43" s="32">
        <v>604564.24225999997</v>
      </c>
      <c r="D43" s="32">
        <v>423165.43397000001</v>
      </c>
      <c r="E43" s="14">
        <f t="shared" si="4"/>
        <v>69.995114561871944</v>
      </c>
      <c r="F43" s="32">
        <v>586715.70051</v>
      </c>
      <c r="G43" s="32">
        <v>433908.23295999999</v>
      </c>
      <c r="H43" s="16">
        <f t="shared" si="7"/>
        <v>73.955449391047011</v>
      </c>
      <c r="I43" s="14">
        <f t="shared" si="5"/>
        <v>10742.798989999981</v>
      </c>
      <c r="J43" s="14">
        <f t="shared" si="6"/>
        <v>102.53867592379051</v>
      </c>
    </row>
    <row r="44" spans="1:10" x14ac:dyDescent="0.2">
      <c r="A44" s="33"/>
      <c r="B44" s="12" t="s">
        <v>72</v>
      </c>
      <c r="C44" s="14">
        <f>C38+C39+C40+C41+C42+C43</f>
        <v>131320998.58097999</v>
      </c>
      <c r="D44" s="14">
        <f>D38+D39+D40+D41+D42+D43</f>
        <v>79827698.071699992</v>
      </c>
      <c r="E44" s="14">
        <f t="shared" si="4"/>
        <v>60.788220417371939</v>
      </c>
      <c r="F44" s="17">
        <f>F38+F39+F40+F41+F42+F43</f>
        <v>134838930.83352</v>
      </c>
      <c r="G44" s="17">
        <f>G38+G39+G40+G41+G42+G43</f>
        <v>84277101.056199998</v>
      </c>
      <c r="H44" s="16">
        <f t="shared" si="7"/>
        <v>62.502053772773849</v>
      </c>
      <c r="I44" s="14">
        <f t="shared" si="5"/>
        <v>4449402.9845000058</v>
      </c>
      <c r="J44" s="14">
        <f t="shared" si="6"/>
        <v>105.57375834701337</v>
      </c>
    </row>
    <row r="45" spans="1:10" x14ac:dyDescent="0.2">
      <c r="A45" s="38" t="s">
        <v>73</v>
      </c>
      <c r="B45" s="39" t="s">
        <v>74</v>
      </c>
      <c r="C45" s="32">
        <v>21457.321960000001</v>
      </c>
      <c r="D45" s="32">
        <v>4454.1550099999995</v>
      </c>
      <c r="E45" s="17">
        <f t="shared" si="4"/>
        <v>20.758205606008438</v>
      </c>
      <c r="F45" s="32">
        <v>29935.862739999997</v>
      </c>
      <c r="G45" s="32">
        <v>2762.7987200000002</v>
      </c>
      <c r="H45" s="16">
        <f t="shared" si="7"/>
        <v>9.2290599539273561</v>
      </c>
      <c r="I45" s="17">
        <f t="shared" si="5"/>
        <v>-1691.3562899999993</v>
      </c>
      <c r="J45" s="17">
        <f t="shared" si="6"/>
        <v>62.02744883815798</v>
      </c>
    </row>
    <row r="46" spans="1:10" x14ac:dyDescent="0.2">
      <c r="A46" s="33" t="s">
        <v>75</v>
      </c>
      <c r="B46" s="12" t="s">
        <v>76</v>
      </c>
      <c r="C46" s="32">
        <v>687258.31649</v>
      </c>
      <c r="D46" s="32">
        <v>3407.5</v>
      </c>
      <c r="E46" s="14">
        <f t="shared" si="4"/>
        <v>0.49581066074295826</v>
      </c>
      <c r="F46" s="32">
        <v>737758.44341999991</v>
      </c>
      <c r="G46" s="32">
        <v>0</v>
      </c>
      <c r="H46" s="16">
        <f t="shared" si="7"/>
        <v>0</v>
      </c>
      <c r="I46" s="14">
        <f t="shared" si="5"/>
        <v>-3407.5</v>
      </c>
      <c r="J46" s="17"/>
    </row>
    <row r="47" spans="1:10" s="5" customFormat="1" x14ac:dyDescent="0.2">
      <c r="A47" s="33"/>
      <c r="B47" s="12" t="s">
        <v>77</v>
      </c>
      <c r="C47" s="40">
        <v>-24060697.681220002</v>
      </c>
      <c r="D47" s="40">
        <v>1995116.05091</v>
      </c>
      <c r="E47" s="14"/>
      <c r="F47" s="32">
        <v>-26303549.645160001</v>
      </c>
      <c r="G47" s="32">
        <v>-1151476.2263800001</v>
      </c>
      <c r="H47" s="41"/>
      <c r="I47" s="14">
        <f t="shared" si="5"/>
        <v>-3146592.2772900001</v>
      </c>
      <c r="J47" s="14"/>
    </row>
    <row r="48" spans="1:10" x14ac:dyDescent="0.2">
      <c r="A48" s="33"/>
      <c r="B48" s="12"/>
      <c r="C48" s="14"/>
      <c r="D48" s="14"/>
      <c r="E48" s="14"/>
      <c r="F48" s="42"/>
      <c r="G48" s="42"/>
      <c r="H48" s="42"/>
      <c r="I48" s="14"/>
      <c r="J48" s="17"/>
    </row>
    <row r="49" spans="1:10" x14ac:dyDescent="0.2">
      <c r="A49" s="34"/>
      <c r="B49" s="12" t="s">
        <v>78</v>
      </c>
      <c r="C49" s="14">
        <f>SUM(C50:C61)</f>
        <v>24060697.700000003</v>
      </c>
      <c r="D49" s="14">
        <f>SUM(D50:D61)</f>
        <v>-1995116.0999999996</v>
      </c>
      <c r="E49" s="14"/>
      <c r="F49" s="43">
        <f>SUM(F50:F61)</f>
        <v>26303549.600000001</v>
      </c>
      <c r="G49" s="43">
        <f>SUM(G50:G61)</f>
        <v>1151476.2000000002</v>
      </c>
      <c r="H49" s="42"/>
      <c r="I49" s="14">
        <f t="shared" ref="I49:I65" si="8">G49-D49</f>
        <v>3146592.3</v>
      </c>
      <c r="J49" s="17"/>
    </row>
    <row r="50" spans="1:10" x14ac:dyDescent="0.2">
      <c r="A50" s="34"/>
      <c r="B50" s="44" t="s">
        <v>79</v>
      </c>
      <c r="C50" s="20">
        <v>-27500</v>
      </c>
      <c r="D50" s="20">
        <v>-27500</v>
      </c>
      <c r="E50" s="20"/>
      <c r="F50" s="45">
        <v>-27500</v>
      </c>
      <c r="G50" s="45">
        <v>0</v>
      </c>
      <c r="H50" s="46"/>
      <c r="I50" s="20">
        <f t="shared" si="8"/>
        <v>27500</v>
      </c>
      <c r="J50" s="17"/>
    </row>
    <row r="51" spans="1:10" x14ac:dyDescent="0.2">
      <c r="A51" s="34"/>
      <c r="B51" s="44" t="s">
        <v>80</v>
      </c>
      <c r="C51" s="20">
        <v>689554.4</v>
      </c>
      <c r="D51" s="20">
        <v>-23113</v>
      </c>
      <c r="E51" s="20"/>
      <c r="F51" s="45">
        <v>2077712.2</v>
      </c>
      <c r="G51" s="45">
        <v>-8901.2000000000007</v>
      </c>
      <c r="H51" s="46"/>
      <c r="I51" s="20">
        <f t="shared" si="8"/>
        <v>14211.8</v>
      </c>
      <c r="J51" s="17"/>
    </row>
    <row r="52" spans="1:10" ht="15" customHeight="1" x14ac:dyDescent="0.2">
      <c r="A52" s="34"/>
      <c r="B52" s="44" t="s">
        <v>81</v>
      </c>
      <c r="C52" s="20">
        <v>-301760.2</v>
      </c>
      <c r="D52" s="20">
        <v>0</v>
      </c>
      <c r="E52" s="20"/>
      <c r="F52" s="45">
        <v>-109180.8</v>
      </c>
      <c r="G52" s="45">
        <v>0</v>
      </c>
      <c r="H52" s="46"/>
      <c r="I52" s="20">
        <f t="shared" si="8"/>
        <v>0</v>
      </c>
      <c r="J52" s="17"/>
    </row>
    <row r="53" spans="1:10" ht="18" customHeight="1" x14ac:dyDescent="0.2">
      <c r="A53" s="34"/>
      <c r="B53" s="44" t="s">
        <v>82</v>
      </c>
      <c r="C53" s="20">
        <v>9918483</v>
      </c>
      <c r="D53" s="20">
        <v>-2279173</v>
      </c>
      <c r="E53" s="20"/>
      <c r="F53" s="45">
        <v>15117540.199999999</v>
      </c>
      <c r="G53" s="45">
        <v>-2265612.5</v>
      </c>
      <c r="H53" s="46"/>
      <c r="I53" s="20">
        <f t="shared" si="8"/>
        <v>13560.5</v>
      </c>
      <c r="J53" s="17"/>
    </row>
    <row r="54" spans="1:10" ht="16.5" customHeight="1" x14ac:dyDescent="0.2">
      <c r="A54" s="34"/>
      <c r="B54" s="44" t="s">
        <v>83</v>
      </c>
      <c r="C54" s="20">
        <v>13760000</v>
      </c>
      <c r="D54" s="20">
        <v>-6900000</v>
      </c>
      <c r="E54" s="20"/>
      <c r="F54" s="45">
        <v>9234249.9000000004</v>
      </c>
      <c r="G54" s="45">
        <v>900000</v>
      </c>
      <c r="H54" s="46"/>
      <c r="I54" s="20">
        <f t="shared" si="8"/>
        <v>7800000</v>
      </c>
      <c r="J54" s="17"/>
    </row>
    <row r="55" spans="1:10" ht="17.25" customHeight="1" x14ac:dyDescent="0.2">
      <c r="A55" s="34"/>
      <c r="B55" s="44" t="s">
        <v>84</v>
      </c>
      <c r="C55" s="20">
        <v>5000</v>
      </c>
      <c r="D55" s="20">
        <v>3660</v>
      </c>
      <c r="E55" s="20"/>
      <c r="F55" s="45">
        <v>2508.5</v>
      </c>
      <c r="G55" s="45">
        <v>12954</v>
      </c>
      <c r="H55" s="46"/>
      <c r="I55" s="20">
        <f t="shared" si="8"/>
        <v>9294</v>
      </c>
      <c r="J55" s="17"/>
    </row>
    <row r="56" spans="1:10" ht="15.75" customHeight="1" x14ac:dyDescent="0.2">
      <c r="A56" s="34"/>
      <c r="B56" s="44" t="s">
        <v>85</v>
      </c>
      <c r="C56" s="47">
        <v>-87644.9</v>
      </c>
      <c r="D56" s="47">
        <v>0</v>
      </c>
      <c r="E56" s="20"/>
      <c r="F56" s="45">
        <v>-26000</v>
      </c>
      <c r="G56" s="45">
        <v>0</v>
      </c>
      <c r="H56" s="46"/>
      <c r="I56" s="20">
        <f t="shared" si="8"/>
        <v>0</v>
      </c>
      <c r="J56" s="17"/>
    </row>
    <row r="57" spans="1:10" ht="15.75" customHeight="1" x14ac:dyDescent="0.2">
      <c r="A57" s="34"/>
      <c r="B57" s="44" t="s">
        <v>86</v>
      </c>
      <c r="C57" s="20">
        <v>43837.1</v>
      </c>
      <c r="D57" s="20">
        <v>0</v>
      </c>
      <c r="E57" s="20"/>
      <c r="F57" s="45">
        <v>5219.6000000000004</v>
      </c>
      <c r="G57" s="45">
        <v>0</v>
      </c>
      <c r="H57" s="46"/>
      <c r="I57" s="20">
        <f t="shared" si="8"/>
        <v>0</v>
      </c>
      <c r="J57" s="17"/>
    </row>
    <row r="58" spans="1:10" ht="15.75" customHeight="1" x14ac:dyDescent="0.2">
      <c r="A58" s="11"/>
      <c r="B58" s="48" t="s">
        <v>87</v>
      </c>
      <c r="C58" s="20">
        <v>60728.3</v>
      </c>
      <c r="D58" s="20">
        <v>0</v>
      </c>
      <c r="E58" s="20"/>
      <c r="F58" s="45">
        <v>29000</v>
      </c>
      <c r="G58" s="45">
        <v>0</v>
      </c>
      <c r="H58" s="46"/>
      <c r="I58" s="20">
        <f t="shared" si="8"/>
        <v>0</v>
      </c>
      <c r="J58" s="17"/>
    </row>
    <row r="59" spans="1:10" ht="15.75" customHeight="1" x14ac:dyDescent="0.2">
      <c r="A59" s="11"/>
      <c r="B59" s="48" t="s">
        <v>88</v>
      </c>
      <c r="C59" s="20">
        <v>0</v>
      </c>
      <c r="D59" s="20">
        <v>0</v>
      </c>
      <c r="E59" s="20"/>
      <c r="F59" s="45">
        <v>0</v>
      </c>
      <c r="G59" s="45">
        <v>327222.7</v>
      </c>
      <c r="H59" s="46"/>
      <c r="I59" s="20"/>
      <c r="J59" s="17"/>
    </row>
    <row r="60" spans="1:10" ht="17.25" customHeight="1" x14ac:dyDescent="0.2">
      <c r="A60" s="11"/>
      <c r="B60" s="49" t="s">
        <v>89</v>
      </c>
      <c r="C60" s="20">
        <v>0</v>
      </c>
      <c r="D60" s="20">
        <v>7231009.9000000004</v>
      </c>
      <c r="E60" s="20"/>
      <c r="F60" s="45">
        <v>0</v>
      </c>
      <c r="G60" s="45">
        <v>3535813.2</v>
      </c>
      <c r="H60" s="46"/>
      <c r="I60" s="20">
        <f t="shared" si="8"/>
        <v>-3695196.7</v>
      </c>
      <c r="J60" s="17"/>
    </row>
    <row r="61" spans="1:10" ht="15.75" customHeight="1" x14ac:dyDescent="0.2">
      <c r="A61" s="11"/>
      <c r="B61" s="49" t="s">
        <v>90</v>
      </c>
      <c r="C61" s="20">
        <v>0</v>
      </c>
      <c r="D61" s="20">
        <v>0</v>
      </c>
      <c r="E61" s="20"/>
      <c r="F61" s="45">
        <v>0</v>
      </c>
      <c r="G61" s="45">
        <v>-1350000</v>
      </c>
      <c r="H61" s="46"/>
      <c r="I61" s="20">
        <f>G61-D61</f>
        <v>-1350000</v>
      </c>
      <c r="J61" s="17"/>
    </row>
    <row r="62" spans="1:10" ht="15.75" customHeight="1" x14ac:dyDescent="0.2">
      <c r="A62" s="50"/>
      <c r="B62" s="51"/>
      <c r="C62" s="52"/>
      <c r="D62" s="52"/>
      <c r="E62" s="52"/>
      <c r="F62" s="53"/>
      <c r="G62" s="53"/>
      <c r="H62" s="53"/>
      <c r="I62" s="52"/>
      <c r="J62" s="54"/>
    </row>
    <row r="63" spans="1:10" ht="15.75" customHeight="1" x14ac:dyDescent="0.2">
      <c r="A63" s="11"/>
      <c r="B63" s="55" t="s">
        <v>91</v>
      </c>
      <c r="C63" s="56"/>
      <c r="D63" s="20">
        <v>3364606.7</v>
      </c>
      <c r="E63" s="17"/>
      <c r="F63" s="41"/>
      <c r="G63" s="22">
        <v>3122589.3</v>
      </c>
      <c r="H63" s="41"/>
      <c r="I63" s="20">
        <f t="shared" si="8"/>
        <v>-242017.40000000037</v>
      </c>
      <c r="J63" s="36"/>
    </row>
    <row r="64" spans="1:10" ht="15.75" customHeight="1" x14ac:dyDescent="0.2">
      <c r="A64" s="11"/>
      <c r="B64" s="48" t="s">
        <v>92</v>
      </c>
      <c r="C64" s="56"/>
      <c r="D64" s="36">
        <f>D63/C10*100</f>
        <v>1.9830712472056107</v>
      </c>
      <c r="E64" s="17"/>
      <c r="F64" s="41"/>
      <c r="G64" s="22">
        <f>G63/F10*100</f>
        <v>1.8335363942091305</v>
      </c>
      <c r="H64" s="46"/>
      <c r="I64" s="20"/>
      <c r="J64" s="17"/>
    </row>
    <row r="65" spans="1:10" ht="15.75" customHeight="1" x14ac:dyDescent="0.2">
      <c r="A65" s="11"/>
      <c r="B65" s="48" t="s">
        <v>93</v>
      </c>
      <c r="C65" s="56"/>
      <c r="D65" s="52">
        <v>34613</v>
      </c>
      <c r="E65" s="36"/>
      <c r="F65" s="57"/>
      <c r="G65" s="22">
        <v>36198.800000000003</v>
      </c>
      <c r="H65" s="46"/>
      <c r="I65" s="20">
        <f t="shared" si="8"/>
        <v>1585.8000000000029</v>
      </c>
      <c r="J65" s="36"/>
    </row>
    <row r="66" spans="1:10" ht="15.75" customHeight="1" x14ac:dyDescent="0.2">
      <c r="A66" s="11"/>
      <c r="B66" s="48" t="s">
        <v>92</v>
      </c>
      <c r="C66" s="56"/>
      <c r="D66" s="36">
        <f>D65/C10*100</f>
        <v>2.0400614752246617E-2</v>
      </c>
      <c r="E66" s="36"/>
      <c r="F66" s="57"/>
      <c r="G66" s="58">
        <f>G65/F10*100</f>
        <v>2.1255378421586688E-2</v>
      </c>
      <c r="H66" s="46"/>
      <c r="I66" s="20"/>
      <c r="J66" s="56"/>
    </row>
    <row r="67" spans="1:10" ht="9.75" customHeight="1" x14ac:dyDescent="0.2">
      <c r="A67" s="50"/>
      <c r="B67" s="59"/>
      <c r="C67" s="52"/>
      <c r="D67" s="52"/>
      <c r="E67" s="52"/>
      <c r="F67" s="52"/>
      <c r="G67" s="52"/>
      <c r="H67" s="52"/>
      <c r="I67" s="52"/>
      <c r="J67" s="59"/>
    </row>
    <row r="68" spans="1:10" ht="21" customHeight="1" x14ac:dyDescent="0.2">
      <c r="A68" s="66" t="s">
        <v>94</v>
      </c>
      <c r="B68" s="66"/>
      <c r="C68" s="60"/>
      <c r="D68" s="60"/>
      <c r="E68" s="61"/>
      <c r="F68" s="60"/>
      <c r="G68" s="61"/>
      <c r="H68" s="61"/>
      <c r="I68" s="61"/>
      <c r="J68" s="5"/>
    </row>
    <row r="69" spans="1:10" x14ac:dyDescent="0.2">
      <c r="C69" s="2"/>
      <c r="D69" s="2"/>
      <c r="F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78740157480314965" top="0.78740157480314965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2021-09-17T10:40:41Z</dcterms:created>
  <dcterms:modified xsi:type="dcterms:W3CDTF">2021-09-17T11:18:34Z</dcterms:modified>
</cp:coreProperties>
</file>