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3.2021" sheetId="1" r:id="rId1"/>
  </sheets>
  <calcPr calcId="145621"/>
</workbook>
</file>

<file path=xl/calcChain.xml><?xml version="1.0" encoding="utf-8"?>
<calcChain xmlns="http://schemas.openxmlformats.org/spreadsheetml/2006/main">
  <c r="I64" i="1" l="1"/>
  <c r="I62" i="1"/>
  <c r="I60" i="1"/>
  <c r="I59" i="1"/>
  <c r="I58" i="1"/>
  <c r="I57" i="1"/>
  <c r="I56" i="1"/>
  <c r="I55" i="1"/>
  <c r="I54" i="1"/>
  <c r="I53" i="1"/>
  <c r="I52" i="1"/>
  <c r="I51" i="1"/>
  <c r="I50" i="1"/>
  <c r="G49" i="1"/>
  <c r="F49" i="1"/>
  <c r="D49" i="1"/>
  <c r="I49" i="1" s="1"/>
  <c r="C49" i="1"/>
  <c r="C47" i="1" s="1"/>
  <c r="F47" i="1"/>
  <c r="I46" i="1"/>
  <c r="H46" i="1"/>
  <c r="E46" i="1"/>
  <c r="J45" i="1"/>
  <c r="I45" i="1"/>
  <c r="H45" i="1"/>
  <c r="E45" i="1"/>
  <c r="H44" i="1"/>
  <c r="G44" i="1"/>
  <c r="J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H21" i="1"/>
  <c r="G21" i="1"/>
  <c r="J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H10" i="1"/>
  <c r="G10" i="1"/>
  <c r="J10" i="1" s="1"/>
  <c r="F10" i="1"/>
  <c r="G65" i="1" s="1"/>
  <c r="D10" i="1"/>
  <c r="E10" i="1" s="1"/>
  <c r="C10" i="1"/>
  <c r="D63" i="1" s="1"/>
  <c r="H9" i="1"/>
  <c r="G9" i="1"/>
  <c r="J9" i="1" s="1"/>
  <c r="F9" i="1"/>
  <c r="D9" i="1"/>
  <c r="D47" i="1" s="1"/>
  <c r="C9" i="1"/>
  <c r="E9" i="1" l="1"/>
  <c r="I9" i="1"/>
  <c r="I10" i="1"/>
  <c r="I21" i="1"/>
  <c r="I44" i="1"/>
  <c r="G47" i="1"/>
  <c r="I47" i="1" s="1"/>
  <c r="G63" i="1"/>
  <c r="D65" i="1"/>
</calcChain>
</file>

<file path=xl/sharedStrings.xml><?xml version="1.0" encoding="utf-8"?>
<sst xmlns="http://schemas.openxmlformats.org/spreadsheetml/2006/main" count="99" uniqueCount="95">
  <si>
    <t>от 24.03.2021 №02-08/217</t>
  </si>
  <si>
    <t>Информация об исполнении консолидированного бюджета Ленинградской области на 01.03.2021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</si>
  <si>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</si>
  <si>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</si>
  <si>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</si>
  <si>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</si>
  <si>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01.03.2020.</t>
  </si>
  <si>
    <t>на 01.03.2021.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</si>
  <si>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</si>
  <si>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</si>
  <si>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</si>
  <si>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</si>
  <si>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</si>
  <si>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</si>
  <si>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</si>
  <si>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</si>
  <si>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</si>
  <si>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</si>
  <si>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</si>
  <si>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</si>
  <si>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</si>
  <si>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</si>
  <si>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</si>
  <si>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</si>
  <si>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</si>
  <si>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</si>
  <si>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</si>
  <si>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</si>
  <si>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</si>
  <si>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</si>
  <si>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</si>
  <si>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</si>
  <si>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</si>
  <si>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</si>
  <si>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</si>
  <si>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</si>
  <si>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</si>
  <si>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</si>
  <si>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</si>
  <si>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</si>
  <si>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</si>
  <si>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</si>
  <si>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</si>
  <si>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</si>
  <si>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</si>
  <si>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</si>
  <si>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</si>
  <si>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</si>
  <si>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</si>
  <si>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</si>
  <si>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</si>
  <si>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</si>
  <si>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</si>
  <si>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</si>
  <si>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</si>
  <si>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</si>
  <si>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</si>
  <si>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</si>
  <si>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</si>
  <si>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</si>
  <si>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</si>
  <si>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</si>
  <si>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</si>
  <si>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</si>
  <si>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</si>
  <si>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</si>
  <si>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</si>
  <si>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</si>
  <si>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</si>
  <si>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</si>
  <si>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</si>
  <si>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</si>
  <si>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</si>
  <si>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</si>
  <si>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</si>
  <si>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</si>
  <si>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</si>
  <si>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</si>
  <si>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</si>
  <si>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</si>
  <si>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</si>
  <si>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</si>
  <si>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</si>
  <si>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</si>
  <si>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</si>
  <si>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</si>
  <si>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</si>
  <si>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</si>
  <si>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</si>
  <si>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</si>
  <si>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Увеличение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</si>
  <si>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</si>
  <si>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</si>
  <si>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</si>
  <si>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 Тагарифуллина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</si>
</sst>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384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7" fillId="0" borderId="0"/>
    <xf numFmtId="49" fontId="19" fillId="0" borderId="0">
      <alignment horizontal="center"/>
    </xf>
    <xf numFmtId="49" fontId="19" fillId="0" borderId="0">
      <alignment horizontal="center"/>
    </xf>
    <xf numFmtId="49" fontId="19" fillId="0" borderId="8">
      <alignment horizontal="center" wrapText="1"/>
    </xf>
    <xf numFmtId="49" fontId="19" fillId="0" borderId="8">
      <alignment horizontal="center" wrapText="1"/>
    </xf>
    <xf numFmtId="49" fontId="19" fillId="0" borderId="9">
      <alignment horizontal="center" wrapText="1"/>
    </xf>
    <xf numFmtId="49" fontId="19" fillId="0" borderId="9">
      <alignment horizontal="center" wrapText="1"/>
    </xf>
    <xf numFmtId="49" fontId="19" fillId="0" borderId="10">
      <alignment horizontal="center"/>
    </xf>
    <xf numFmtId="49" fontId="19" fillId="0" borderId="10">
      <alignment horizontal="center"/>
    </xf>
    <xf numFmtId="49" fontId="19" fillId="0" borderId="11"/>
    <xf numFmtId="49" fontId="19" fillId="0" borderId="11"/>
    <xf numFmtId="4" fontId="19" fillId="0" borderId="10">
      <alignment horizontal="right"/>
    </xf>
    <xf numFmtId="4" fontId="19" fillId="0" borderId="10">
      <alignment horizontal="right"/>
    </xf>
    <xf numFmtId="4" fontId="19" fillId="0" borderId="8">
      <alignment horizontal="right"/>
    </xf>
    <xf numFmtId="4" fontId="19" fillId="0" borderId="8">
      <alignment horizontal="right"/>
    </xf>
    <xf numFmtId="49" fontId="19" fillId="0" borderId="0">
      <alignment horizontal="right"/>
    </xf>
    <xf numFmtId="49" fontId="19" fillId="0" borderId="0">
      <alignment horizontal="right"/>
    </xf>
    <xf numFmtId="4" fontId="19" fillId="0" borderId="12">
      <alignment horizontal="right"/>
    </xf>
    <xf numFmtId="4" fontId="19" fillId="0" borderId="12">
      <alignment horizontal="right"/>
    </xf>
    <xf numFmtId="49" fontId="19" fillId="0" borderId="13">
      <alignment horizontal="center"/>
    </xf>
    <xf numFmtId="49" fontId="19" fillId="0" borderId="13">
      <alignment horizontal="center"/>
    </xf>
    <xf numFmtId="4" fontId="19" fillId="0" borderId="14">
      <alignment horizontal="right"/>
    </xf>
    <xf numFmtId="4" fontId="19" fillId="0" borderId="14">
      <alignment horizontal="right"/>
    </xf>
    <xf numFmtId="0" fontId="19" fillId="0" borderId="15">
      <alignment horizontal="left" wrapText="1"/>
    </xf>
    <xf numFmtId="0" fontId="19" fillId="0" borderId="15">
      <alignment horizontal="left" wrapText="1"/>
    </xf>
    <xf numFmtId="0" fontId="20" fillId="0" borderId="16">
      <alignment horizontal="left" wrapText="1"/>
    </xf>
    <xf numFmtId="0" fontId="20" fillId="0" borderId="16">
      <alignment horizontal="left" wrapText="1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0" fontId="18" fillId="0" borderId="18"/>
    <xf numFmtId="0" fontId="18" fillId="0" borderId="18"/>
    <xf numFmtId="0" fontId="19" fillId="0" borderId="11"/>
    <xf numFmtId="0" fontId="19" fillId="0" borderId="11"/>
    <xf numFmtId="0" fontId="18" fillId="0" borderId="11"/>
    <xf numFmtId="0" fontId="18" fillId="0" borderId="11"/>
    <xf numFmtId="0" fontId="20" fillId="0" borderId="0">
      <alignment horizontal="center"/>
    </xf>
    <xf numFmtId="0" fontId="20" fillId="0" borderId="0">
      <alignment horizontal="center"/>
    </xf>
    <xf numFmtId="0" fontId="20" fillId="0" borderId="11"/>
    <xf numFmtId="0" fontId="20" fillId="0" borderId="11"/>
    <xf numFmtId="0" fontId="19" fillId="0" borderId="19">
      <alignment horizontal="left" wrapText="1"/>
    </xf>
    <xf numFmtId="0" fontId="19" fillId="0" borderId="19">
      <alignment horizontal="left" wrapText="1"/>
    </xf>
    <xf numFmtId="0" fontId="19" fillId="0" borderId="20">
      <alignment horizontal="left" wrapText="1" indent="1"/>
    </xf>
    <xf numFmtId="0" fontId="19" fillId="0" borderId="20">
      <alignment horizontal="left" wrapText="1" indent="1"/>
    </xf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0" fontId="18" fillId="3" borderId="21"/>
    <xf numFmtId="0" fontId="18" fillId="3" borderId="21"/>
    <xf numFmtId="0" fontId="19" fillId="0" borderId="22">
      <alignment horizontal="left" wrapText="1" indent="2"/>
    </xf>
    <xf numFmtId="0" fontId="19" fillId="0" borderId="22">
      <alignment horizontal="left" wrapText="1" indent="2"/>
    </xf>
    <xf numFmtId="0" fontId="19" fillId="0" borderId="0">
      <alignment horizontal="center" wrapText="1"/>
    </xf>
    <xf numFmtId="0" fontId="19" fillId="0" borderId="0">
      <alignment horizontal="center" wrapText="1"/>
    </xf>
    <xf numFmtId="49" fontId="19" fillId="0" borderId="11">
      <alignment horizontal="left"/>
    </xf>
    <xf numFmtId="49" fontId="19" fillId="0" borderId="11">
      <alignment horizontal="left"/>
    </xf>
    <xf numFmtId="49" fontId="19" fillId="0" borderId="23">
      <alignment horizontal="center" wrapText="1"/>
    </xf>
    <xf numFmtId="49" fontId="19" fillId="0" borderId="23">
      <alignment horizontal="center" wrapText="1"/>
    </xf>
    <xf numFmtId="49" fontId="19" fillId="0" borderId="23">
      <alignment horizontal="center" shrinkToFit="1"/>
    </xf>
    <xf numFmtId="49" fontId="19" fillId="0" borderId="23">
      <alignment horizontal="center" shrinkToFit="1"/>
    </xf>
    <xf numFmtId="49" fontId="19" fillId="0" borderId="10">
      <alignment horizontal="center" shrinkToFit="1"/>
    </xf>
    <xf numFmtId="49" fontId="19" fillId="0" borderId="10">
      <alignment horizontal="center" shrinkToFit="1"/>
    </xf>
    <xf numFmtId="0" fontId="19" fillId="0" borderId="24">
      <alignment horizontal="left" wrapText="1"/>
    </xf>
    <xf numFmtId="0" fontId="19" fillId="0" borderId="24">
      <alignment horizontal="left" wrapText="1"/>
    </xf>
    <xf numFmtId="0" fontId="19" fillId="0" borderId="15">
      <alignment horizontal="left" wrapText="1" indent="1"/>
    </xf>
    <xf numFmtId="0" fontId="19" fillId="0" borderId="15">
      <alignment horizontal="left" wrapText="1" indent="1"/>
    </xf>
    <xf numFmtId="0" fontId="19" fillId="0" borderId="24">
      <alignment horizontal="left" wrapText="1" indent="2"/>
    </xf>
    <xf numFmtId="0" fontId="19" fillId="0" borderId="24">
      <alignment horizontal="left" wrapText="1" indent="2"/>
    </xf>
    <xf numFmtId="0" fontId="19" fillId="0" borderId="15">
      <alignment horizontal="left" wrapText="1" indent="2"/>
    </xf>
    <xf numFmtId="0" fontId="19" fillId="0" borderId="15">
      <alignment horizontal="left" wrapText="1" indent="2"/>
    </xf>
    <xf numFmtId="0" fontId="18" fillId="0" borderId="25"/>
    <xf numFmtId="0" fontId="18" fillId="0" borderId="25"/>
    <xf numFmtId="0" fontId="18" fillId="0" borderId="26"/>
    <xf numFmtId="0" fontId="18" fillId="0" borderId="26"/>
    <xf numFmtId="0" fontId="20" fillId="0" borderId="27">
      <alignment horizontal="center" vertical="center" textRotation="90" wrapText="1"/>
    </xf>
    <xf numFmtId="0" fontId="20" fillId="0" borderId="27">
      <alignment horizontal="center" vertical="center" textRotation="90" wrapText="1"/>
    </xf>
    <xf numFmtId="0" fontId="20" fillId="0" borderId="18">
      <alignment horizontal="center" vertical="center" textRotation="90" wrapText="1"/>
    </xf>
    <xf numFmtId="0" fontId="20" fillId="0" borderId="18">
      <alignment horizontal="center" vertical="center" textRotation="90" wrapText="1"/>
    </xf>
    <xf numFmtId="0" fontId="19" fillId="0" borderId="0">
      <alignment vertical="center"/>
    </xf>
    <xf numFmtId="0" fontId="19" fillId="0" borderId="0">
      <alignment vertical="center"/>
    </xf>
    <xf numFmtId="0" fontId="20" fillId="0" borderId="11">
      <alignment horizontal="center" vertical="center" textRotation="90" wrapText="1"/>
    </xf>
    <xf numFmtId="0" fontId="20" fillId="0" borderId="11">
      <alignment horizontal="center" vertical="center" textRotation="90" wrapText="1"/>
    </xf>
    <xf numFmtId="0" fontId="20" fillId="0" borderId="18">
      <alignment horizontal="center" vertical="center" textRotation="90"/>
    </xf>
    <xf numFmtId="0" fontId="20" fillId="0" borderId="18">
      <alignment horizontal="center" vertical="center" textRotation="90"/>
    </xf>
    <xf numFmtId="0" fontId="20" fillId="0" borderId="11">
      <alignment horizontal="center" vertical="center" textRotation="90"/>
    </xf>
    <xf numFmtId="0" fontId="20" fillId="0" borderId="11">
      <alignment horizontal="center" vertical="center" textRotation="90"/>
    </xf>
    <xf numFmtId="0" fontId="20" fillId="0" borderId="27">
      <alignment horizontal="center" vertical="center" textRotation="90"/>
    </xf>
    <xf numFmtId="0" fontId="20" fillId="0" borderId="27">
      <alignment horizontal="center" vertical="center" textRotation="90"/>
    </xf>
    <xf numFmtId="0" fontId="20" fillId="0" borderId="28">
      <alignment horizontal="center" vertical="center" textRotation="90"/>
    </xf>
    <xf numFmtId="0" fontId="20" fillId="0" borderId="28">
      <alignment horizontal="center" vertical="center" textRotation="90"/>
    </xf>
    <xf numFmtId="0" fontId="21" fillId="0" borderId="11">
      <alignment wrapText="1"/>
    </xf>
    <xf numFmtId="0" fontId="21" fillId="0" borderId="11">
      <alignment wrapText="1"/>
    </xf>
    <xf numFmtId="0" fontId="21" fillId="0" borderId="28">
      <alignment wrapText="1"/>
    </xf>
    <xf numFmtId="0" fontId="21" fillId="0" borderId="28">
      <alignment wrapText="1"/>
    </xf>
    <xf numFmtId="0" fontId="21" fillId="0" borderId="18">
      <alignment wrapText="1"/>
    </xf>
    <xf numFmtId="0" fontId="21" fillId="0" borderId="18">
      <alignment wrapText="1"/>
    </xf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0" fontId="20" fillId="0" borderId="29"/>
    <xf numFmtId="0" fontId="20" fillId="0" borderId="29"/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19" fillId="0" borderId="31">
      <alignment horizontal="left" vertical="center" wrapText="1" indent="2"/>
    </xf>
    <xf numFmtId="49" fontId="19" fillId="0" borderId="31">
      <alignment horizontal="left" vertical="center" wrapText="1" indent="2"/>
    </xf>
    <xf numFmtId="49" fontId="19" fillId="0" borderId="22">
      <alignment horizontal="left" vertical="center" wrapText="1" indent="3"/>
    </xf>
    <xf numFmtId="49" fontId="19" fillId="0" borderId="22">
      <alignment horizontal="left" vertical="center" wrapText="1" indent="3"/>
    </xf>
    <xf numFmtId="49" fontId="19" fillId="0" borderId="30">
      <alignment horizontal="left" vertical="center" wrapText="1" indent="3"/>
    </xf>
    <xf numFmtId="49" fontId="19" fillId="0" borderId="30">
      <alignment horizontal="left" vertical="center" wrapText="1" indent="3"/>
    </xf>
    <xf numFmtId="49" fontId="19" fillId="0" borderId="32">
      <alignment horizontal="left" vertical="center" wrapText="1" indent="3"/>
    </xf>
    <xf numFmtId="49" fontId="19" fillId="0" borderId="32">
      <alignment horizontal="left" vertical="center" wrapText="1" indent="3"/>
    </xf>
    <xf numFmtId="0" fontId="22" fillId="0" borderId="29">
      <alignment horizontal="left" vertical="center" wrapText="1"/>
    </xf>
    <xf numFmtId="0" fontId="22" fillId="0" borderId="29">
      <alignment horizontal="left" vertical="center" wrapText="1"/>
    </xf>
    <xf numFmtId="49" fontId="19" fillId="0" borderId="18">
      <alignment horizontal="left" vertical="center" wrapText="1" indent="3"/>
    </xf>
    <xf numFmtId="49" fontId="19" fillId="0" borderId="18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49" fontId="19" fillId="0" borderId="11">
      <alignment horizontal="left" vertical="center" wrapText="1" indent="3"/>
    </xf>
    <xf numFmtId="49" fontId="19" fillId="0" borderId="11">
      <alignment horizontal="left" vertical="center" wrapText="1" indent="3"/>
    </xf>
    <xf numFmtId="49" fontId="22" fillId="0" borderId="29">
      <alignment horizontal="left" vertical="center" wrapText="1"/>
    </xf>
    <xf numFmtId="49" fontId="22" fillId="0" borderId="29">
      <alignment horizontal="left" vertical="center" wrapText="1"/>
    </xf>
    <xf numFmtId="0" fontId="19" fillId="0" borderId="30">
      <alignment horizontal="left" vertical="center" wrapText="1"/>
    </xf>
    <xf numFmtId="0" fontId="19" fillId="0" borderId="30">
      <alignment horizontal="left" vertical="center" wrapText="1"/>
    </xf>
    <xf numFmtId="0" fontId="19" fillId="0" borderId="32">
      <alignment horizontal="left" vertical="center" wrapText="1"/>
    </xf>
    <xf numFmtId="0" fontId="19" fillId="0" borderId="32">
      <alignment horizontal="left" vertical="center" wrapText="1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9" fillId="0" borderId="32">
      <alignment horizontal="left" vertical="center" wrapText="1"/>
    </xf>
    <xf numFmtId="49" fontId="19" fillId="0" borderId="32">
      <alignment horizontal="left" vertical="center" wrapText="1"/>
    </xf>
    <xf numFmtId="49" fontId="20" fillId="0" borderId="33">
      <alignment horizontal="center"/>
    </xf>
    <xf numFmtId="49" fontId="20" fillId="0" borderId="33">
      <alignment horizontal="center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9" fontId="19" fillId="0" borderId="35">
      <alignment horizontal="center" vertical="center" wrapText="1"/>
    </xf>
    <xf numFmtId="49" fontId="19" fillId="0" borderId="35">
      <alignment horizontal="center" vertical="center" wrapText="1"/>
    </xf>
    <xf numFmtId="49" fontId="19" fillId="0" borderId="23">
      <alignment horizontal="center" vertical="center" wrapText="1"/>
    </xf>
    <xf numFmtId="49" fontId="19" fillId="0" borderId="23">
      <alignment horizontal="center" vertical="center" wrapText="1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9" fontId="19" fillId="0" borderId="36">
      <alignment horizontal="center" vertical="center" wrapText="1"/>
    </xf>
    <xf numFmtId="49" fontId="19" fillId="0" borderId="36">
      <alignment horizontal="center" vertical="center" wrapText="1"/>
    </xf>
    <xf numFmtId="49" fontId="19" fillId="0" borderId="37">
      <alignment horizontal="center" vertical="center" wrapText="1"/>
    </xf>
    <xf numFmtId="49" fontId="19" fillId="0" borderId="37">
      <alignment horizontal="center" vertical="center" wrapText="1"/>
    </xf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49" fontId="19" fillId="0" borderId="11">
      <alignment horizontal="center" vertical="center" wrapText="1"/>
    </xf>
    <xf numFmtId="49" fontId="19" fillId="0" borderId="11">
      <alignment horizontal="center" vertical="center" wrapText="1"/>
    </xf>
    <xf numFmtId="49" fontId="20" fillId="0" borderId="33">
      <alignment horizontal="center" vertical="center" wrapText="1"/>
    </xf>
    <xf numFmtId="49" fontId="20" fillId="0" borderId="33">
      <alignment horizontal="center" vertical="center" wrapText="1"/>
    </xf>
    <xf numFmtId="0" fontId="20" fillId="0" borderId="33">
      <alignment horizontal="center" vertical="center"/>
    </xf>
    <xf numFmtId="0" fontId="20" fillId="0" borderId="33">
      <alignment horizontal="center" vertical="center"/>
    </xf>
    <xf numFmtId="0" fontId="19" fillId="0" borderId="35">
      <alignment horizontal="center" vertical="center"/>
    </xf>
    <xf numFmtId="0" fontId="19" fillId="0" borderId="35">
      <alignment horizontal="center" vertical="center"/>
    </xf>
    <xf numFmtId="0" fontId="19" fillId="0" borderId="23">
      <alignment horizontal="center" vertical="center"/>
    </xf>
    <xf numFmtId="0" fontId="19" fillId="0" borderId="23">
      <alignment horizontal="center" vertical="center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0" fontId="19" fillId="0" borderId="36">
      <alignment horizontal="center" vertical="center"/>
    </xf>
    <xf numFmtId="0" fontId="19" fillId="0" borderId="36">
      <alignment horizontal="center" vertical="center"/>
    </xf>
    <xf numFmtId="49" fontId="20" fillId="0" borderId="33">
      <alignment horizontal="center" vertical="center"/>
    </xf>
    <xf numFmtId="49" fontId="20" fillId="0" borderId="33">
      <alignment horizontal="center" vertical="center"/>
    </xf>
    <xf numFmtId="49" fontId="19" fillId="0" borderId="35">
      <alignment horizontal="center" vertical="center"/>
    </xf>
    <xf numFmtId="49" fontId="19" fillId="0" borderId="35">
      <alignment horizontal="center" vertical="center"/>
    </xf>
    <xf numFmtId="49" fontId="19" fillId="0" borderId="23">
      <alignment horizontal="center" vertical="center"/>
    </xf>
    <xf numFmtId="49" fontId="19" fillId="0" borderId="23">
      <alignment horizontal="center" vertical="center"/>
    </xf>
    <xf numFmtId="49" fontId="19" fillId="0" borderId="34">
      <alignment horizontal="center" vertical="center"/>
    </xf>
    <xf numFmtId="49" fontId="19" fillId="0" borderId="34">
      <alignment horizontal="center" vertical="center"/>
    </xf>
    <xf numFmtId="49" fontId="19" fillId="0" borderId="36">
      <alignment horizontal="center" vertical="center"/>
    </xf>
    <xf numFmtId="49" fontId="19" fillId="0" borderId="36">
      <alignment horizontal="center" vertical="center"/>
    </xf>
    <xf numFmtId="49" fontId="19" fillId="0" borderId="11">
      <alignment horizontal="center"/>
    </xf>
    <xf numFmtId="49" fontId="19" fillId="0" borderId="11">
      <alignment horizontal="center"/>
    </xf>
    <xf numFmtId="0" fontId="19" fillId="0" borderId="18">
      <alignment horizontal="center"/>
    </xf>
    <xf numFmtId="0" fontId="19" fillId="0" borderId="18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49" fontId="19" fillId="0" borderId="11"/>
    <xf numFmtId="49" fontId="19" fillId="0" borderId="11"/>
    <xf numFmtId="0" fontId="19" fillId="0" borderId="28">
      <alignment horizontal="center" vertical="top"/>
    </xf>
    <xf numFmtId="0" fontId="19" fillId="0" borderId="28">
      <alignment horizontal="center" vertical="top"/>
    </xf>
    <xf numFmtId="49" fontId="19" fillId="0" borderId="28">
      <alignment horizontal="center" vertical="top" wrapText="1"/>
    </xf>
    <xf numFmtId="49" fontId="19" fillId="0" borderId="28">
      <alignment horizontal="center" vertical="top" wrapText="1"/>
    </xf>
    <xf numFmtId="0" fontId="19" fillId="0" borderId="25"/>
    <xf numFmtId="0" fontId="19" fillId="0" borderId="25"/>
    <xf numFmtId="4" fontId="19" fillId="0" borderId="38">
      <alignment horizontal="right"/>
    </xf>
    <xf numFmtId="4" fontId="19" fillId="0" borderId="38">
      <alignment horizontal="right"/>
    </xf>
    <xf numFmtId="4" fontId="19" fillId="0" borderId="37">
      <alignment horizontal="right"/>
    </xf>
    <xf numFmtId="4" fontId="19" fillId="0" borderId="37">
      <alignment horizontal="right"/>
    </xf>
    <xf numFmtId="4" fontId="19" fillId="0" borderId="0">
      <alignment horizontal="right" shrinkToFit="1"/>
    </xf>
    <xf numFmtId="4" fontId="19" fillId="0" borderId="0">
      <alignment horizontal="right" shrinkToFit="1"/>
    </xf>
    <xf numFmtId="4" fontId="19" fillId="0" borderId="11">
      <alignment horizontal="right"/>
    </xf>
    <xf numFmtId="4" fontId="19" fillId="0" borderId="11">
      <alignment horizontal="right"/>
    </xf>
    <xf numFmtId="0" fontId="19" fillId="0" borderId="18"/>
    <xf numFmtId="0" fontId="19" fillId="0" borderId="18"/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0" fontId="19" fillId="0" borderId="11">
      <alignment horizontal="center"/>
    </xf>
    <xf numFmtId="0" fontId="19" fillId="0" borderId="11">
      <alignment horizontal="center"/>
    </xf>
    <xf numFmtId="49" fontId="19" fillId="0" borderId="18">
      <alignment horizontal="center"/>
    </xf>
    <xf numFmtId="49" fontId="19" fillId="0" borderId="18">
      <alignment horizontal="center"/>
    </xf>
    <xf numFmtId="49" fontId="19" fillId="0" borderId="0">
      <alignment horizontal="left"/>
    </xf>
    <xf numFmtId="49" fontId="19" fillId="0" borderId="0">
      <alignment horizontal="left"/>
    </xf>
    <xf numFmtId="4" fontId="19" fillId="0" borderId="25">
      <alignment horizontal="right"/>
    </xf>
    <xf numFmtId="4" fontId="19" fillId="0" borderId="25">
      <alignment horizontal="right"/>
    </xf>
    <xf numFmtId="0" fontId="19" fillId="0" borderId="28">
      <alignment horizontal="center" vertical="top"/>
    </xf>
    <xf numFmtId="0" fontId="19" fillId="0" borderId="28">
      <alignment horizontal="center" vertical="top"/>
    </xf>
    <xf numFmtId="4" fontId="19" fillId="0" borderId="26">
      <alignment horizontal="right"/>
    </xf>
    <xf numFmtId="4" fontId="19" fillId="0" borderId="26">
      <alignment horizontal="right"/>
    </xf>
    <xf numFmtId="4" fontId="19" fillId="0" borderId="39">
      <alignment horizontal="right"/>
    </xf>
    <xf numFmtId="4" fontId="19" fillId="0" borderId="39">
      <alignment horizontal="right"/>
    </xf>
    <xf numFmtId="0" fontId="19" fillId="0" borderId="26"/>
    <xf numFmtId="0" fontId="19" fillId="0" borderId="26"/>
    <xf numFmtId="0" fontId="23" fillId="0" borderId="40"/>
    <xf numFmtId="0" fontId="23" fillId="0" borderId="40"/>
    <xf numFmtId="0" fontId="18" fillId="3" borderId="0"/>
    <xf numFmtId="0" fontId="18" fillId="3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/>
    <xf numFmtId="0" fontId="19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3" borderId="11"/>
    <xf numFmtId="0" fontId="18" fillId="3" borderId="11"/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8" fillId="3" borderId="41"/>
    <xf numFmtId="0" fontId="18" fillId="3" borderId="41"/>
    <xf numFmtId="0" fontId="19" fillId="0" borderId="42">
      <alignment horizontal="left" wrapText="1"/>
    </xf>
    <xf numFmtId="0" fontId="19" fillId="0" borderId="42">
      <alignment horizontal="left" wrapText="1"/>
    </xf>
    <xf numFmtId="0" fontId="19" fillId="0" borderId="19">
      <alignment horizontal="left" wrapText="1" indent="1"/>
    </xf>
    <xf numFmtId="0" fontId="19" fillId="0" borderId="19">
      <alignment horizontal="left" wrapText="1" indent="1"/>
    </xf>
    <xf numFmtId="0" fontId="19" fillId="0" borderId="13">
      <alignment horizontal="left" wrapText="1" indent="2"/>
    </xf>
    <xf numFmtId="0" fontId="19" fillId="0" borderId="13">
      <alignment horizontal="left" wrapText="1" indent="2"/>
    </xf>
    <xf numFmtId="0" fontId="18" fillId="3" borderId="18"/>
    <xf numFmtId="0" fontId="18" fillId="3" borderId="18"/>
    <xf numFmtId="0" fontId="25" fillId="0" borderId="0">
      <alignment horizontal="center" wrapText="1"/>
    </xf>
    <xf numFmtId="0" fontId="25" fillId="0" borderId="0">
      <alignment horizontal="center" wrapText="1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19" fillId="0" borderId="11">
      <alignment wrapText="1"/>
    </xf>
    <xf numFmtId="0" fontId="19" fillId="0" borderId="11">
      <alignment wrapText="1"/>
    </xf>
    <xf numFmtId="0" fontId="19" fillId="0" borderId="41">
      <alignment wrapText="1"/>
    </xf>
    <xf numFmtId="0" fontId="19" fillId="0" borderId="41">
      <alignment wrapText="1"/>
    </xf>
    <xf numFmtId="0" fontId="19" fillId="0" borderId="18">
      <alignment horizontal="left"/>
    </xf>
    <xf numFmtId="0" fontId="19" fillId="0" borderId="18">
      <alignment horizontal="left"/>
    </xf>
    <xf numFmtId="0" fontId="18" fillId="3" borderId="43"/>
    <xf numFmtId="0" fontId="18" fillId="3" borderId="43"/>
    <xf numFmtId="49" fontId="19" fillId="0" borderId="33">
      <alignment horizontal="center" wrapText="1"/>
    </xf>
    <xf numFmtId="49" fontId="19" fillId="0" borderId="33">
      <alignment horizontal="center" wrapText="1"/>
    </xf>
    <xf numFmtId="49" fontId="19" fillId="0" borderId="35">
      <alignment horizontal="center" wrapText="1"/>
    </xf>
    <xf numFmtId="49" fontId="19" fillId="0" borderId="35">
      <alignment horizontal="center" wrapText="1"/>
    </xf>
    <xf numFmtId="49" fontId="19" fillId="0" borderId="34">
      <alignment horizontal="center"/>
    </xf>
    <xf numFmtId="49" fontId="19" fillId="0" borderId="34">
      <alignment horizontal="center"/>
    </xf>
    <xf numFmtId="0" fontId="18" fillId="3" borderId="44"/>
    <xf numFmtId="0" fontId="18" fillId="3" borderId="44"/>
    <xf numFmtId="0" fontId="19" fillId="0" borderId="37"/>
    <xf numFmtId="0" fontId="19" fillId="0" borderId="37"/>
    <xf numFmtId="0" fontId="19" fillId="0" borderId="0">
      <alignment horizontal="center"/>
    </xf>
    <xf numFmtId="0" fontId="19" fillId="0" borderId="0">
      <alignment horizontal="center"/>
    </xf>
    <xf numFmtId="49" fontId="19" fillId="0" borderId="18"/>
    <xf numFmtId="49" fontId="19" fillId="0" borderId="18"/>
    <xf numFmtId="49" fontId="19" fillId="0" borderId="0"/>
    <xf numFmtId="49" fontId="19" fillId="0" borderId="0"/>
    <xf numFmtId="49" fontId="19" fillId="0" borderId="8">
      <alignment horizontal="center"/>
    </xf>
    <xf numFmtId="49" fontId="19" fillId="0" borderId="8">
      <alignment horizontal="center"/>
    </xf>
    <xf numFmtId="49" fontId="19" fillId="0" borderId="25">
      <alignment horizontal="center"/>
    </xf>
    <xf numFmtId="49" fontId="19" fillId="0" borderId="25">
      <alignment horizontal="center"/>
    </xf>
    <xf numFmtId="49" fontId="19" fillId="0" borderId="28">
      <alignment horizontal="center"/>
    </xf>
    <xf numFmtId="49" fontId="19" fillId="0" borderId="28">
      <alignment horizontal="center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49" fontId="19" fillId="0" borderId="38">
      <alignment horizontal="center" vertical="center" wrapText="1"/>
    </xf>
    <xf numFmtId="49" fontId="19" fillId="0" borderId="38">
      <alignment horizontal="center" vertical="center" wrapText="1"/>
    </xf>
    <xf numFmtId="0" fontId="18" fillId="3" borderId="45"/>
    <xf numFmtId="0" fontId="18" fillId="3" borderId="45"/>
    <xf numFmtId="4" fontId="19" fillId="0" borderId="28">
      <alignment horizontal="right"/>
    </xf>
    <xf numFmtId="4" fontId="19" fillId="0" borderId="28">
      <alignment horizontal="right"/>
    </xf>
    <xf numFmtId="0" fontId="19" fillId="4" borderId="37"/>
    <xf numFmtId="0" fontId="19" fillId="4" borderId="37"/>
    <xf numFmtId="0" fontId="19" fillId="4" borderId="0"/>
    <xf numFmtId="0" fontId="19" fillId="4" borderId="0"/>
    <xf numFmtId="0" fontId="25" fillId="0" borderId="0">
      <alignment horizontal="center" wrapText="1"/>
    </xf>
    <xf numFmtId="0" fontId="25" fillId="0" borderId="0">
      <alignment horizontal="center" wrapText="1"/>
    </xf>
    <xf numFmtId="0" fontId="27" fillId="0" borderId="46"/>
    <xf numFmtId="0" fontId="27" fillId="0" borderId="46"/>
    <xf numFmtId="49" fontId="28" fillId="0" borderId="47">
      <alignment horizontal="right"/>
    </xf>
    <xf numFmtId="49" fontId="28" fillId="0" borderId="47">
      <alignment horizontal="right"/>
    </xf>
    <xf numFmtId="0" fontId="19" fillId="0" borderId="47">
      <alignment horizontal="right"/>
    </xf>
    <xf numFmtId="0" fontId="19" fillId="0" borderId="47">
      <alignment horizontal="right"/>
    </xf>
    <xf numFmtId="0" fontId="27" fillId="0" borderId="11"/>
    <xf numFmtId="0" fontId="27" fillId="0" borderId="11"/>
    <xf numFmtId="0" fontId="19" fillId="0" borderId="38">
      <alignment horizontal="center"/>
    </xf>
    <xf numFmtId="0" fontId="19" fillId="0" borderId="38">
      <alignment horizontal="center"/>
    </xf>
    <xf numFmtId="49" fontId="18" fillId="0" borderId="48">
      <alignment horizontal="center"/>
    </xf>
    <xf numFmtId="49" fontId="18" fillId="0" borderId="48">
      <alignment horizontal="center"/>
    </xf>
    <xf numFmtId="165" fontId="19" fillId="0" borderId="16">
      <alignment horizontal="center"/>
    </xf>
    <xf numFmtId="165" fontId="19" fillId="0" borderId="16">
      <alignment horizontal="center"/>
    </xf>
    <xf numFmtId="0" fontId="19" fillId="0" borderId="49">
      <alignment horizontal="center"/>
    </xf>
    <xf numFmtId="0" fontId="19" fillId="0" borderId="49">
      <alignment horizontal="center"/>
    </xf>
    <xf numFmtId="49" fontId="19" fillId="0" borderId="17">
      <alignment horizontal="center"/>
    </xf>
    <xf numFmtId="49" fontId="19" fillId="0" borderId="17">
      <alignment horizontal="center"/>
    </xf>
    <xf numFmtId="49" fontId="19" fillId="0" borderId="16">
      <alignment horizontal="center"/>
    </xf>
    <xf numFmtId="49" fontId="19" fillId="0" borderId="16">
      <alignment horizontal="center"/>
    </xf>
    <xf numFmtId="0" fontId="19" fillId="0" borderId="16">
      <alignment horizontal="center"/>
    </xf>
    <xf numFmtId="0" fontId="19" fillId="0" borderId="16">
      <alignment horizontal="center"/>
    </xf>
    <xf numFmtId="49" fontId="19" fillId="0" borderId="50">
      <alignment horizontal="center"/>
    </xf>
    <xf numFmtId="49" fontId="19" fillId="0" borderId="50">
      <alignment horizontal="center"/>
    </xf>
    <xf numFmtId="0" fontId="23" fillId="0" borderId="37"/>
    <xf numFmtId="0" fontId="23" fillId="0" borderId="37"/>
    <xf numFmtId="0" fontId="27" fillId="0" borderId="0"/>
    <xf numFmtId="0" fontId="27" fillId="0" borderId="0"/>
    <xf numFmtId="0" fontId="18" fillId="0" borderId="51"/>
    <xf numFmtId="0" fontId="18" fillId="0" borderId="51"/>
    <xf numFmtId="0" fontId="18" fillId="0" borderId="40"/>
    <xf numFmtId="0" fontId="18" fillId="0" borderId="40"/>
    <xf numFmtId="4" fontId="19" fillId="0" borderId="13">
      <alignment horizontal="right"/>
    </xf>
    <xf numFmtId="4" fontId="19" fillId="0" borderId="13">
      <alignment horizontal="right"/>
    </xf>
    <xf numFmtId="49" fontId="19" fillId="0" borderId="26">
      <alignment horizontal="center"/>
    </xf>
    <xf numFmtId="49" fontId="19" fillId="0" borderId="26">
      <alignment horizontal="center"/>
    </xf>
    <xf numFmtId="0" fontId="19" fillId="0" borderId="52">
      <alignment horizontal="left" wrapText="1"/>
    </xf>
    <xf numFmtId="0" fontId="19" fillId="0" borderId="52">
      <alignment horizontal="left" wrapText="1"/>
    </xf>
    <xf numFmtId="0" fontId="19" fillId="0" borderId="24">
      <alignment horizontal="left" wrapText="1" indent="1"/>
    </xf>
    <xf numFmtId="0" fontId="19" fillId="0" borderId="24">
      <alignment horizontal="left" wrapText="1" indent="1"/>
    </xf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0" fontId="18" fillId="3" borderId="53"/>
    <xf numFmtId="0" fontId="18" fillId="3" borderId="53"/>
    <xf numFmtId="0" fontId="19" fillId="4" borderId="21"/>
    <xf numFmtId="0" fontId="19" fillId="4" borderId="21"/>
    <xf numFmtId="0" fontId="25" fillId="0" borderId="0">
      <alignment horizontal="left" wrapText="1"/>
    </xf>
    <xf numFmtId="0" fontId="25" fillId="0" borderId="0">
      <alignment horizontal="left" wrapText="1"/>
    </xf>
    <xf numFmtId="49" fontId="18" fillId="0" borderId="0"/>
    <xf numFmtId="49" fontId="18" fillId="0" borderId="0"/>
    <xf numFmtId="0" fontId="19" fillId="0" borderId="0">
      <alignment horizontal="right"/>
    </xf>
    <xf numFmtId="0" fontId="19" fillId="0" borderId="0">
      <alignment horizontal="right"/>
    </xf>
    <xf numFmtId="49" fontId="19" fillId="0" borderId="0">
      <alignment horizontal="right"/>
    </xf>
    <xf numFmtId="49" fontId="19" fillId="0" borderId="0">
      <alignment horizontal="right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11">
      <alignment horizontal="left"/>
    </xf>
    <xf numFmtId="0" fontId="19" fillId="0" borderId="11">
      <alignment horizontal="left"/>
    </xf>
    <xf numFmtId="0" fontId="19" fillId="0" borderId="20">
      <alignment horizontal="left" wrapText="1"/>
    </xf>
    <xf numFmtId="0" fontId="19" fillId="0" borderId="20">
      <alignment horizontal="left" wrapText="1"/>
    </xf>
    <xf numFmtId="0" fontId="19" fillId="0" borderId="41"/>
    <xf numFmtId="0" fontId="19" fillId="0" borderId="41"/>
    <xf numFmtId="0" fontId="20" fillId="0" borderId="54">
      <alignment horizontal="left" wrapText="1"/>
    </xf>
    <xf numFmtId="0" fontId="20" fillId="0" borderId="54">
      <alignment horizontal="left" wrapText="1"/>
    </xf>
    <xf numFmtId="0" fontId="19" fillId="0" borderId="12">
      <alignment horizontal="left" wrapText="1" indent="2"/>
    </xf>
    <xf numFmtId="0" fontId="19" fillId="0" borderId="12">
      <alignment horizontal="left" wrapText="1" indent="2"/>
    </xf>
    <xf numFmtId="49" fontId="19" fillId="0" borderId="0">
      <alignment horizontal="center" wrapText="1"/>
    </xf>
    <xf numFmtId="49" fontId="19" fillId="0" borderId="0">
      <alignment horizontal="center" wrapText="1"/>
    </xf>
    <xf numFmtId="49" fontId="19" fillId="0" borderId="34">
      <alignment horizontal="center" wrapText="1"/>
    </xf>
    <xf numFmtId="49" fontId="19" fillId="0" borderId="34">
      <alignment horizontal="center" wrapText="1"/>
    </xf>
    <xf numFmtId="0" fontId="19" fillId="0" borderId="55"/>
    <xf numFmtId="0" fontId="19" fillId="0" borderId="55"/>
    <xf numFmtId="0" fontId="19" fillId="0" borderId="56">
      <alignment horizontal="center" wrapText="1"/>
    </xf>
    <xf numFmtId="0" fontId="19" fillId="0" borderId="56">
      <alignment horizontal="center" wrapText="1"/>
    </xf>
    <xf numFmtId="0" fontId="18" fillId="3" borderId="37"/>
    <xf numFmtId="0" fontId="18" fillId="3" borderId="37"/>
    <xf numFmtId="49" fontId="19" fillId="0" borderId="23">
      <alignment horizontal="center"/>
    </xf>
    <xf numFmtId="49" fontId="19" fillId="0" borderId="23">
      <alignment horizontal="center"/>
    </xf>
    <xf numFmtId="0" fontId="18" fillId="0" borderId="37"/>
    <xf numFmtId="0" fontId="18" fillId="0" borderId="37"/>
    <xf numFmtId="0" fontId="17" fillId="0" borderId="0"/>
    <xf numFmtId="0" fontId="30" fillId="0" borderId="0"/>
  </cellStyleXfs>
  <cellXfs count="77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8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/>
    </xf>
    <xf numFmtId="164" fontId="1" fillId="2" borderId="7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11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0" fillId="2" borderId="7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vertical="top" wrapText="1" shrinkToFit="1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164" fontId="14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0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0" fontId="16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</cellXfs>
  <cellStyles count="384">
    <cellStyle name="br" xfId="4"/>
    <cellStyle name="br 2" xfId="5"/>
    <cellStyle name="col" xfId="6"/>
    <cellStyle name="col 2" xfId="7"/>
    <cellStyle name="style0" xfId="8"/>
    <cellStyle name="style0 2" xfId="9"/>
    <cellStyle name="td" xfId="10"/>
    <cellStyle name="td 2" xfId="11"/>
    <cellStyle name="tr" xfId="12"/>
    <cellStyle name="tr 2" xfId="13"/>
    <cellStyle name="xl100" xfId="14"/>
    <cellStyle name="xl100 2" xfId="15"/>
    <cellStyle name="xl101" xfId="16"/>
    <cellStyle name="xl101 2" xfId="17"/>
    <cellStyle name="xl102" xfId="18"/>
    <cellStyle name="xl102 2" xfId="19"/>
    <cellStyle name="xl103" xfId="20"/>
    <cellStyle name="xl103 2" xfId="21"/>
    <cellStyle name="xl104" xfId="22"/>
    <cellStyle name="xl104 2" xfId="23"/>
    <cellStyle name="xl105" xfId="24"/>
    <cellStyle name="xl105 2" xfId="25"/>
    <cellStyle name="xl106" xfId="26"/>
    <cellStyle name="xl106 2" xfId="27"/>
    <cellStyle name="xl107" xfId="28"/>
    <cellStyle name="xl107 2" xfId="29"/>
    <cellStyle name="xl108" xfId="30"/>
    <cellStyle name="xl108 2" xfId="31"/>
    <cellStyle name="xl109" xfId="32"/>
    <cellStyle name="xl109 2" xfId="33"/>
    <cellStyle name="xl110" xfId="34"/>
    <cellStyle name="xl110 2" xfId="35"/>
    <cellStyle name="xl111" xfId="36"/>
    <cellStyle name="xl111 2" xfId="37"/>
    <cellStyle name="xl112" xfId="38"/>
    <cellStyle name="xl112 2" xfId="39"/>
    <cellStyle name="xl113" xfId="40"/>
    <cellStyle name="xl113 2" xfId="41"/>
    <cellStyle name="xl114" xfId="42"/>
    <cellStyle name="xl114 2" xfId="43"/>
    <cellStyle name="xl115" xfId="44"/>
    <cellStyle name="xl115 2" xfId="45"/>
    <cellStyle name="xl116" xfId="46"/>
    <cellStyle name="xl116 2" xfId="47"/>
    <cellStyle name="xl117" xfId="48"/>
    <cellStyle name="xl117 2" xfId="49"/>
    <cellStyle name="xl118" xfId="50"/>
    <cellStyle name="xl118 2" xfId="51"/>
    <cellStyle name="xl119" xfId="52"/>
    <cellStyle name="xl119 2" xfId="53"/>
    <cellStyle name="xl120" xfId="54"/>
    <cellStyle name="xl120 2" xfId="55"/>
    <cellStyle name="xl121" xfId="56"/>
    <cellStyle name="xl121 2" xfId="57"/>
    <cellStyle name="xl122" xfId="58"/>
    <cellStyle name="xl122 2" xfId="59"/>
    <cellStyle name="xl123" xfId="60"/>
    <cellStyle name="xl123 2" xfId="61"/>
    <cellStyle name="xl124" xfId="62"/>
    <cellStyle name="xl124 2" xfId="63"/>
    <cellStyle name="xl125" xfId="64"/>
    <cellStyle name="xl125 2" xfId="65"/>
    <cellStyle name="xl126" xfId="66"/>
    <cellStyle name="xl126 2" xfId="67"/>
    <cellStyle name="xl127" xfId="68"/>
    <cellStyle name="xl127 2" xfId="69"/>
    <cellStyle name="xl128" xfId="70"/>
    <cellStyle name="xl128 2" xfId="71"/>
    <cellStyle name="xl129" xfId="72"/>
    <cellStyle name="xl129 2" xfId="73"/>
    <cellStyle name="xl130" xfId="74"/>
    <cellStyle name="xl130 2" xfId="75"/>
    <cellStyle name="xl131" xfId="76"/>
    <cellStyle name="xl131 2" xfId="77"/>
    <cellStyle name="xl132" xfId="78"/>
    <cellStyle name="xl132 2" xfId="79"/>
    <cellStyle name="xl133" xfId="80"/>
    <cellStyle name="xl133 2" xfId="81"/>
    <cellStyle name="xl134" xfId="82"/>
    <cellStyle name="xl134 2" xfId="83"/>
    <cellStyle name="xl135" xfId="84"/>
    <cellStyle name="xl135 2" xfId="85"/>
    <cellStyle name="xl136" xfId="86"/>
    <cellStyle name="xl136 2" xfId="87"/>
    <cellStyle name="xl137" xfId="88"/>
    <cellStyle name="xl137 2" xfId="89"/>
    <cellStyle name="xl138" xfId="90"/>
    <cellStyle name="xl138 2" xfId="91"/>
    <cellStyle name="xl139" xfId="92"/>
    <cellStyle name="xl139 2" xfId="93"/>
    <cellStyle name="xl140" xfId="94"/>
    <cellStyle name="xl140 2" xfId="95"/>
    <cellStyle name="xl141" xfId="96"/>
    <cellStyle name="xl141 2" xfId="97"/>
    <cellStyle name="xl142" xfId="98"/>
    <cellStyle name="xl142 2" xfId="99"/>
    <cellStyle name="xl143" xfId="100"/>
    <cellStyle name="xl143 2" xfId="101"/>
    <cellStyle name="xl144" xfId="102"/>
    <cellStyle name="xl144 2" xfId="103"/>
    <cellStyle name="xl145" xfId="104"/>
    <cellStyle name="xl145 2" xfId="105"/>
    <cellStyle name="xl146" xfId="106"/>
    <cellStyle name="xl146 2" xfId="107"/>
    <cellStyle name="xl147" xfId="108"/>
    <cellStyle name="xl147 2" xfId="109"/>
    <cellStyle name="xl148" xfId="110"/>
    <cellStyle name="xl148 2" xfId="111"/>
    <cellStyle name="xl149" xfId="112"/>
    <cellStyle name="xl149 2" xfId="113"/>
    <cellStyle name="xl150" xfId="114"/>
    <cellStyle name="xl150 2" xfId="115"/>
    <cellStyle name="xl151" xfId="116"/>
    <cellStyle name="xl151 2" xfId="117"/>
    <cellStyle name="xl152" xfId="118"/>
    <cellStyle name="xl152 2" xfId="119"/>
    <cellStyle name="xl153" xfId="120"/>
    <cellStyle name="xl153 2" xfId="121"/>
    <cellStyle name="xl154" xfId="122"/>
    <cellStyle name="xl154 2" xfId="123"/>
    <cellStyle name="xl155" xfId="124"/>
    <cellStyle name="xl155 2" xfId="125"/>
    <cellStyle name="xl156" xfId="126"/>
    <cellStyle name="xl156 2" xfId="127"/>
    <cellStyle name="xl157" xfId="128"/>
    <cellStyle name="xl157 2" xfId="129"/>
    <cellStyle name="xl158" xfId="130"/>
    <cellStyle name="xl158 2" xfId="131"/>
    <cellStyle name="xl159" xfId="132"/>
    <cellStyle name="xl159 2" xfId="133"/>
    <cellStyle name="xl160" xfId="134"/>
    <cellStyle name="xl160 2" xfId="135"/>
    <cellStyle name="xl161" xfId="136"/>
    <cellStyle name="xl161 2" xfId="137"/>
    <cellStyle name="xl162" xfId="138"/>
    <cellStyle name="xl162 2" xfId="139"/>
    <cellStyle name="xl163" xfId="140"/>
    <cellStyle name="xl163 2" xfId="141"/>
    <cellStyle name="xl164" xfId="142"/>
    <cellStyle name="xl164 2" xfId="143"/>
    <cellStyle name="xl165" xfId="144"/>
    <cellStyle name="xl165 2" xfId="145"/>
    <cellStyle name="xl166" xfId="146"/>
    <cellStyle name="xl166 2" xfId="147"/>
    <cellStyle name="xl167" xfId="148"/>
    <cellStyle name="xl167 2" xfId="149"/>
    <cellStyle name="xl168" xfId="150"/>
    <cellStyle name="xl168 2" xfId="151"/>
    <cellStyle name="xl169" xfId="152"/>
    <cellStyle name="xl169 2" xfId="153"/>
    <cellStyle name="xl170" xfId="154"/>
    <cellStyle name="xl170 2" xfId="155"/>
    <cellStyle name="xl171" xfId="156"/>
    <cellStyle name="xl171 2" xfId="157"/>
    <cellStyle name="xl172" xfId="158"/>
    <cellStyle name="xl172 2" xfId="159"/>
    <cellStyle name="xl173" xfId="160"/>
    <cellStyle name="xl173 2" xfId="161"/>
    <cellStyle name="xl174" xfId="162"/>
    <cellStyle name="xl174 2" xfId="163"/>
    <cellStyle name="xl175" xfId="164"/>
    <cellStyle name="xl175 2" xfId="165"/>
    <cellStyle name="xl176" xfId="166"/>
    <cellStyle name="xl176 2" xfId="167"/>
    <cellStyle name="xl177" xfId="168"/>
    <cellStyle name="xl177 2" xfId="169"/>
    <cellStyle name="xl178" xfId="170"/>
    <cellStyle name="xl178 2" xfId="171"/>
    <cellStyle name="xl179" xfId="172"/>
    <cellStyle name="xl179 2" xfId="173"/>
    <cellStyle name="xl180" xfId="174"/>
    <cellStyle name="xl180 2" xfId="175"/>
    <cellStyle name="xl181" xfId="176"/>
    <cellStyle name="xl181 2" xfId="177"/>
    <cellStyle name="xl182" xfId="178"/>
    <cellStyle name="xl182 2" xfId="179"/>
    <cellStyle name="xl183" xfId="180"/>
    <cellStyle name="xl183 2" xfId="181"/>
    <cellStyle name="xl184" xfId="182"/>
    <cellStyle name="xl184 2" xfId="183"/>
    <cellStyle name="xl185" xfId="184"/>
    <cellStyle name="xl185 2" xfId="185"/>
    <cellStyle name="xl186" xfId="186"/>
    <cellStyle name="xl186 2" xfId="187"/>
    <cellStyle name="xl187" xfId="188"/>
    <cellStyle name="xl187 2" xfId="189"/>
    <cellStyle name="xl188" xfId="190"/>
    <cellStyle name="xl188 2" xfId="191"/>
    <cellStyle name="xl189" xfId="192"/>
    <cellStyle name="xl189 2" xfId="193"/>
    <cellStyle name="xl190" xfId="194"/>
    <cellStyle name="xl190 2" xfId="195"/>
    <cellStyle name="xl191" xfId="196"/>
    <cellStyle name="xl191 2" xfId="197"/>
    <cellStyle name="xl192" xfId="198"/>
    <cellStyle name="xl192 2" xfId="199"/>
    <cellStyle name="xl193" xfId="200"/>
    <cellStyle name="xl193 2" xfId="201"/>
    <cellStyle name="xl194" xfId="202"/>
    <cellStyle name="xl194 2" xfId="203"/>
    <cellStyle name="xl195" xfId="204"/>
    <cellStyle name="xl195 2" xfId="205"/>
    <cellStyle name="xl196" xfId="206"/>
    <cellStyle name="xl196 2" xfId="207"/>
    <cellStyle name="xl197" xfId="208"/>
    <cellStyle name="xl197 2" xfId="209"/>
    <cellStyle name="xl198" xfId="210"/>
    <cellStyle name="xl198 2" xfId="211"/>
    <cellStyle name="xl199" xfId="212"/>
    <cellStyle name="xl199 2" xfId="213"/>
    <cellStyle name="xl200" xfId="214"/>
    <cellStyle name="xl200 2" xfId="215"/>
    <cellStyle name="xl201" xfId="216"/>
    <cellStyle name="xl201 2" xfId="217"/>
    <cellStyle name="xl202" xfId="218"/>
    <cellStyle name="xl202 2" xfId="219"/>
    <cellStyle name="xl203" xfId="220"/>
    <cellStyle name="xl203 2" xfId="221"/>
    <cellStyle name="xl204" xfId="222"/>
    <cellStyle name="xl204 2" xfId="223"/>
    <cellStyle name="xl21" xfId="224"/>
    <cellStyle name="xl21 2" xfId="225"/>
    <cellStyle name="xl22" xfId="226"/>
    <cellStyle name="xl22 2" xfId="227"/>
    <cellStyle name="xl23" xfId="228"/>
    <cellStyle name="xl23 2" xfId="229"/>
    <cellStyle name="xl24" xfId="230"/>
    <cellStyle name="xl24 2" xfId="231"/>
    <cellStyle name="xl25" xfId="232"/>
    <cellStyle name="xl25 2" xfId="233"/>
    <cellStyle name="xl26" xfId="234"/>
    <cellStyle name="xl26 2" xfId="235"/>
    <cellStyle name="xl27" xfId="236"/>
    <cellStyle name="xl27 2" xfId="237"/>
    <cellStyle name="xl28" xfId="238"/>
    <cellStyle name="xl28 2" xfId="239"/>
    <cellStyle name="xl29" xfId="240"/>
    <cellStyle name="xl29 2" xfId="241"/>
    <cellStyle name="xl30" xfId="242"/>
    <cellStyle name="xl30 2" xfId="243"/>
    <cellStyle name="xl31" xfId="244"/>
    <cellStyle name="xl31 2" xfId="245"/>
    <cellStyle name="xl32" xfId="246"/>
    <cellStyle name="xl32 2" xfId="247"/>
    <cellStyle name="xl33" xfId="248"/>
    <cellStyle name="xl33 2" xfId="249"/>
    <cellStyle name="xl34" xfId="250"/>
    <cellStyle name="xl34 2" xfId="251"/>
    <cellStyle name="xl35" xfId="252"/>
    <cellStyle name="xl35 2" xfId="253"/>
    <cellStyle name="xl36" xfId="254"/>
    <cellStyle name="xl36 2" xfId="255"/>
    <cellStyle name="xl37" xfId="256"/>
    <cellStyle name="xl37 2" xfId="257"/>
    <cellStyle name="xl38" xfId="258"/>
    <cellStyle name="xl38 2" xfId="259"/>
    <cellStyle name="xl39" xfId="260"/>
    <cellStyle name="xl39 2" xfId="261"/>
    <cellStyle name="xl40" xfId="262"/>
    <cellStyle name="xl40 2" xfId="263"/>
    <cellStyle name="xl41" xfId="264"/>
    <cellStyle name="xl41 2" xfId="265"/>
    <cellStyle name="xl42" xfId="266"/>
    <cellStyle name="xl42 2" xfId="267"/>
    <cellStyle name="xl43" xfId="268"/>
    <cellStyle name="xl43 2" xfId="269"/>
    <cellStyle name="xl44" xfId="270"/>
    <cellStyle name="xl44 2" xfId="271"/>
    <cellStyle name="xl45" xfId="272"/>
    <cellStyle name="xl45 2" xfId="273"/>
    <cellStyle name="xl46" xfId="274"/>
    <cellStyle name="xl46 2" xfId="275"/>
    <cellStyle name="xl47" xfId="276"/>
    <cellStyle name="xl47 2" xfId="277"/>
    <cellStyle name="xl48" xfId="278"/>
    <cellStyle name="xl48 2" xfId="279"/>
    <cellStyle name="xl49" xfId="280"/>
    <cellStyle name="xl49 2" xfId="281"/>
    <cellStyle name="xl50" xfId="282"/>
    <cellStyle name="xl50 2" xfId="283"/>
    <cellStyle name="xl51" xfId="284"/>
    <cellStyle name="xl51 2" xfId="285"/>
    <cellStyle name="xl52" xfId="286"/>
    <cellStyle name="xl52 2" xfId="287"/>
    <cellStyle name="xl53" xfId="288"/>
    <cellStyle name="xl53 2" xfId="289"/>
    <cellStyle name="xl54" xfId="290"/>
    <cellStyle name="xl54 2" xfId="291"/>
    <cellStyle name="xl55" xfId="292"/>
    <cellStyle name="xl55 2" xfId="293"/>
    <cellStyle name="xl56" xfId="294"/>
    <cellStyle name="xl56 2" xfId="295"/>
    <cellStyle name="xl57" xfId="296"/>
    <cellStyle name="xl57 2" xfId="297"/>
    <cellStyle name="xl58" xfId="298"/>
    <cellStyle name="xl58 2" xfId="299"/>
    <cellStyle name="xl59" xfId="300"/>
    <cellStyle name="xl59 2" xfId="301"/>
    <cellStyle name="xl60" xfId="302"/>
    <cellStyle name="xl60 2" xfId="303"/>
    <cellStyle name="xl61" xfId="304"/>
    <cellStyle name="xl61 2" xfId="305"/>
    <cellStyle name="xl62" xfId="306"/>
    <cellStyle name="xl62 2" xfId="307"/>
    <cellStyle name="xl63" xfId="308"/>
    <cellStyle name="xl63 2" xfId="309"/>
    <cellStyle name="xl64" xfId="310"/>
    <cellStyle name="xl64 2" xfId="311"/>
    <cellStyle name="xl65" xfId="312"/>
    <cellStyle name="xl65 2" xfId="313"/>
    <cellStyle name="xl66" xfId="314"/>
    <cellStyle name="xl66 2" xfId="315"/>
    <cellStyle name="xl67" xfId="316"/>
    <cellStyle name="xl67 2" xfId="317"/>
    <cellStyle name="xl68" xfId="318"/>
    <cellStyle name="xl68 2" xfId="319"/>
    <cellStyle name="xl69" xfId="320"/>
    <cellStyle name="xl69 2" xfId="321"/>
    <cellStyle name="xl70" xfId="322"/>
    <cellStyle name="xl70 2" xfId="323"/>
    <cellStyle name="xl71" xfId="324"/>
    <cellStyle name="xl71 2" xfId="325"/>
    <cellStyle name="xl72" xfId="326"/>
    <cellStyle name="xl72 2" xfId="327"/>
    <cellStyle name="xl73" xfId="328"/>
    <cellStyle name="xl73 2" xfId="329"/>
    <cellStyle name="xl74" xfId="330"/>
    <cellStyle name="xl74 2" xfId="331"/>
    <cellStyle name="xl75" xfId="332"/>
    <cellStyle name="xl75 2" xfId="333"/>
    <cellStyle name="xl76" xfId="334"/>
    <cellStyle name="xl76 2" xfId="335"/>
    <cellStyle name="xl77" xfId="336"/>
    <cellStyle name="xl77 2" xfId="337"/>
    <cellStyle name="xl78" xfId="338"/>
    <cellStyle name="xl78 2" xfId="339"/>
    <cellStyle name="xl79" xfId="340"/>
    <cellStyle name="xl79 2" xfId="341"/>
    <cellStyle name="xl80" xfId="342"/>
    <cellStyle name="xl80 2" xfId="343"/>
    <cellStyle name="xl81" xfId="344"/>
    <cellStyle name="xl81 2" xfId="345"/>
    <cellStyle name="xl82" xfId="346"/>
    <cellStyle name="xl82 2" xfId="347"/>
    <cellStyle name="xl83" xfId="348"/>
    <cellStyle name="xl83 2" xfId="349"/>
    <cellStyle name="xl84" xfId="350"/>
    <cellStyle name="xl84 2" xfId="351"/>
    <cellStyle name="xl85" xfId="352"/>
    <cellStyle name="xl85 2" xfId="353"/>
    <cellStyle name="xl86" xfId="354"/>
    <cellStyle name="xl86 2" xfId="355"/>
    <cellStyle name="xl87" xfId="356"/>
    <cellStyle name="xl87 2" xfId="357"/>
    <cellStyle name="xl88" xfId="358"/>
    <cellStyle name="xl88 2" xfId="359"/>
    <cellStyle name="xl89" xfId="360"/>
    <cellStyle name="xl89 2" xfId="361"/>
    <cellStyle name="xl90" xfId="362"/>
    <cellStyle name="xl90 2" xfId="363"/>
    <cellStyle name="xl91" xfId="364"/>
    <cellStyle name="xl91 2" xfId="365"/>
    <cellStyle name="xl92" xfId="366"/>
    <cellStyle name="xl92 2" xfId="367"/>
    <cellStyle name="xl93" xfId="368"/>
    <cellStyle name="xl93 2" xfId="369"/>
    <cellStyle name="xl94" xfId="370"/>
    <cellStyle name="xl94 2" xfId="371"/>
    <cellStyle name="xl95" xfId="372"/>
    <cellStyle name="xl95 2" xfId="373"/>
    <cellStyle name="xl96" xfId="374"/>
    <cellStyle name="xl96 2" xfId="375"/>
    <cellStyle name="xl97" xfId="376"/>
    <cellStyle name="xl97 2" xfId="377"/>
    <cellStyle name="xl98" xfId="378"/>
    <cellStyle name="xl98 2" xfId="379"/>
    <cellStyle name="xl99" xfId="380"/>
    <cellStyle name="xl99 2" xfId="381"/>
    <cellStyle name="Обычный" xfId="0" builtinId="0"/>
    <cellStyle name="Обычный 2" xfId="3"/>
    <cellStyle name="Обычный 3" xfId="382"/>
    <cellStyle name="Обычный_на 01.03.09г" xfId="1"/>
    <cellStyle name="Обычный_на 01.09.2010." xfId="2"/>
    <cellStyle name="Стиль 1" xfId="3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7"/>
  <sheetViews>
    <sheetView tabSelected="1" zoomScale="60" zoomScaleNormal="60" workbookViewId="0">
      <selection activeCell="A2" sqref="A2:J2"/>
    </sheetView>
  </sheetViews>
  <sheetFormatPr defaultRowHeight="12.75" x14ac:dyDescent="0.2"/>
  <cols>
    <col min="1" max="1" width="10.7109375" style="1" customWidth="1"/>
    <col min="2" max="2" width="121.7109375" style="1" customWidth="1"/>
    <col min="3" max="3" width="19.5703125" style="1" customWidth="1"/>
    <col min="4" max="4" width="18" style="1" customWidth="1"/>
    <col min="5" max="5" width="13.710937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6384" width="9.140625" style="1"/>
  </cols>
  <sheetData>
    <row r="1" spans="1:10" x14ac:dyDescent="0.2">
      <c r="G1" s="2" t="s">
        <v>0</v>
      </c>
      <c r="H1" s="2"/>
      <c r="I1" s="2"/>
      <c r="J1" s="2"/>
    </row>
    <row r="2" spans="1:10" ht="15.75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/>
      <c r="B4" s="6"/>
      <c r="C4" s="6"/>
      <c r="D4" s="6"/>
      <c r="E4" s="6"/>
      <c r="F4" s="6"/>
      <c r="G4" s="6"/>
      <c r="H4" s="7"/>
      <c r="I4" s="7"/>
      <c r="J4" s="8" t="s">
        <v>3</v>
      </c>
    </row>
    <row r="5" spans="1:10" x14ac:dyDescent="0.2">
      <c r="A5" s="9" t="s">
        <v>4</v>
      </c>
      <c r="B5" s="9" t="s">
        <v>5</v>
      </c>
      <c r="C5" s="10" t="s">
        <v>6</v>
      </c>
      <c r="D5" s="11"/>
      <c r="E5" s="12"/>
      <c r="F5" s="13" t="s">
        <v>7</v>
      </c>
      <c r="G5" s="14"/>
      <c r="H5" s="15"/>
      <c r="I5" s="9" t="s">
        <v>8</v>
      </c>
      <c r="J5" s="16" t="s">
        <v>9</v>
      </c>
    </row>
    <row r="6" spans="1:10" x14ac:dyDescent="0.2">
      <c r="A6" s="17"/>
      <c r="B6" s="17"/>
      <c r="C6" s="18" t="s">
        <v>10</v>
      </c>
      <c r="D6" s="18" t="s">
        <v>11</v>
      </c>
      <c r="E6" s="18" t="s">
        <v>12</v>
      </c>
      <c r="F6" s="9" t="s">
        <v>10</v>
      </c>
      <c r="G6" s="9" t="s">
        <v>11</v>
      </c>
      <c r="H6" s="18" t="s">
        <v>12</v>
      </c>
      <c r="I6" s="17"/>
      <c r="J6" s="19"/>
    </row>
    <row r="7" spans="1:10" x14ac:dyDescent="0.2">
      <c r="A7" s="20"/>
      <c r="B7" s="20"/>
      <c r="C7" s="21"/>
      <c r="D7" s="21"/>
      <c r="E7" s="21"/>
      <c r="F7" s="20"/>
      <c r="G7" s="20"/>
      <c r="H7" s="21"/>
      <c r="I7" s="20"/>
      <c r="J7" s="22"/>
    </row>
    <row r="8" spans="1:10" ht="12.75" customHeight="1" x14ac:dyDescent="0.2">
      <c r="A8" s="23">
        <v>1</v>
      </c>
      <c r="B8" s="23">
        <v>2</v>
      </c>
      <c r="C8" s="23">
        <v>3</v>
      </c>
      <c r="D8" s="23">
        <v>4</v>
      </c>
      <c r="E8" s="23" t="s">
        <v>13</v>
      </c>
      <c r="F8" s="23">
        <v>6</v>
      </c>
      <c r="G8" s="23">
        <v>7</v>
      </c>
      <c r="H8" s="23" t="s">
        <v>14</v>
      </c>
      <c r="I8" s="23" t="s">
        <v>15</v>
      </c>
      <c r="J8" s="24" t="s">
        <v>16</v>
      </c>
    </row>
    <row r="9" spans="1:10" x14ac:dyDescent="0.2">
      <c r="A9" s="25"/>
      <c r="B9" s="26" t="s">
        <v>17</v>
      </c>
      <c r="C9" s="27">
        <f>C10+C18</f>
        <v>180376088.59999999</v>
      </c>
      <c r="D9" s="27">
        <f>D10+D18</f>
        <v>17435299.900000002</v>
      </c>
      <c r="E9" s="28">
        <f>D9/C9*100</f>
        <v>9.666081593921426</v>
      </c>
      <c r="F9" s="27">
        <f>F10+F18</f>
        <v>188817832.99999997</v>
      </c>
      <c r="G9" s="27">
        <f>G10+G18</f>
        <v>15924190.4</v>
      </c>
      <c r="H9" s="29">
        <f t="shared" ref="H9:H19" si="0">G9/F9*100</f>
        <v>8.4336262878305579</v>
      </c>
      <c r="I9" s="29">
        <f>G9-D9</f>
        <v>-1511109.5000000019</v>
      </c>
      <c r="J9" s="29">
        <f>G9/D9*100</f>
        <v>91.333045553176845</v>
      </c>
    </row>
    <row r="10" spans="1:10" x14ac:dyDescent="0.2">
      <c r="A10" s="25"/>
      <c r="B10" s="30" t="s">
        <v>18</v>
      </c>
      <c r="C10" s="31">
        <f>C11+C17</f>
        <v>167773886.69999999</v>
      </c>
      <c r="D10" s="31">
        <f>D11+D17</f>
        <v>16402423.300000001</v>
      </c>
      <c r="E10" s="32">
        <f t="shared" ref="E10:E19" si="1">D10/C10*100</f>
        <v>9.7765055233711777</v>
      </c>
      <c r="F10" s="31">
        <f>F11+F17</f>
        <v>167953935.29999998</v>
      </c>
      <c r="G10" s="31">
        <f>G11+G17</f>
        <v>13718564.5</v>
      </c>
      <c r="H10" s="33">
        <f t="shared" si="0"/>
        <v>8.1680518384376324</v>
      </c>
      <c r="I10" s="32">
        <f t="shared" ref="I10:I19" si="2">G10-D10</f>
        <v>-2683858.8000000007</v>
      </c>
      <c r="J10" s="32">
        <f t="shared" ref="J10:J19" si="3">G10/D10*100</f>
        <v>83.637425087060151</v>
      </c>
    </row>
    <row r="11" spans="1:10" x14ac:dyDescent="0.2">
      <c r="A11" s="25"/>
      <c r="B11" s="30" t="s">
        <v>19</v>
      </c>
      <c r="C11" s="31">
        <v>160435228.69999999</v>
      </c>
      <c r="D11" s="31">
        <v>15117431.4</v>
      </c>
      <c r="E11" s="32">
        <f t="shared" si="1"/>
        <v>9.4227630193791718</v>
      </c>
      <c r="F11" s="31">
        <v>160891781.19999999</v>
      </c>
      <c r="G11" s="31">
        <v>12686613.5</v>
      </c>
      <c r="H11" s="33">
        <f t="shared" si="0"/>
        <v>7.885184317917167</v>
      </c>
      <c r="I11" s="32">
        <f t="shared" si="2"/>
        <v>-2430817.9000000004</v>
      </c>
      <c r="J11" s="32">
        <f t="shared" si="3"/>
        <v>83.920430424443666</v>
      </c>
    </row>
    <row r="12" spans="1:10" x14ac:dyDescent="0.2">
      <c r="A12" s="25"/>
      <c r="B12" s="30" t="s">
        <v>20</v>
      </c>
      <c r="C12" s="34">
        <v>62527931.299999997</v>
      </c>
      <c r="D12" s="32">
        <v>4325947</v>
      </c>
      <c r="E12" s="32">
        <f t="shared" si="1"/>
        <v>6.9184233510696691</v>
      </c>
      <c r="F12" s="34">
        <v>63279700</v>
      </c>
      <c r="G12" s="32">
        <v>3374024.3</v>
      </c>
      <c r="H12" s="33">
        <f t="shared" si="0"/>
        <v>5.3319220855977507</v>
      </c>
      <c r="I12" s="32">
        <f t="shared" si="2"/>
        <v>-951922.70000000019</v>
      </c>
      <c r="J12" s="32">
        <f t="shared" si="3"/>
        <v>77.995044784413665</v>
      </c>
    </row>
    <row r="13" spans="1:10" x14ac:dyDescent="0.2">
      <c r="A13" s="25"/>
      <c r="B13" s="35" t="s">
        <v>21</v>
      </c>
      <c r="C13" s="36">
        <v>49316906.700000003</v>
      </c>
      <c r="D13" s="34">
        <v>6732797.5999999996</v>
      </c>
      <c r="E13" s="32">
        <f t="shared" si="1"/>
        <v>13.652108476625116</v>
      </c>
      <c r="F13" s="36">
        <v>49025950.299999997</v>
      </c>
      <c r="G13" s="34">
        <v>6167620</v>
      </c>
      <c r="H13" s="33">
        <f t="shared" si="0"/>
        <v>12.580317081584443</v>
      </c>
      <c r="I13" s="32">
        <f t="shared" si="2"/>
        <v>-565177.59999999963</v>
      </c>
      <c r="J13" s="32">
        <f t="shared" si="3"/>
        <v>91.605605372720561</v>
      </c>
    </row>
    <row r="14" spans="1:10" ht="15" customHeight="1" x14ac:dyDescent="0.2">
      <c r="A14" s="25"/>
      <c r="B14" s="37" t="s">
        <v>22</v>
      </c>
      <c r="C14" s="36">
        <v>30939521.199999999</v>
      </c>
      <c r="D14" s="34">
        <v>1550366.8</v>
      </c>
      <c r="E14" s="32">
        <f t="shared" si="1"/>
        <v>5.0109592516900365</v>
      </c>
      <c r="F14" s="36">
        <v>29903652.600000001</v>
      </c>
      <c r="G14" s="34">
        <v>1149676.1000000001</v>
      </c>
      <c r="H14" s="33">
        <f>G14/F14*100</f>
        <v>3.8446009100573884</v>
      </c>
      <c r="I14" s="32">
        <f t="shared" si="2"/>
        <v>-400690.69999999995</v>
      </c>
      <c r="J14" s="32">
        <f t="shared" si="3"/>
        <v>74.155103166553886</v>
      </c>
    </row>
    <row r="15" spans="1:10" ht="15" customHeight="1" x14ac:dyDescent="0.2">
      <c r="A15" s="25"/>
      <c r="B15" s="37" t="s">
        <v>23</v>
      </c>
      <c r="C15" s="36">
        <v>4138246.6</v>
      </c>
      <c r="D15" s="34">
        <v>768002.8</v>
      </c>
      <c r="E15" s="32">
        <f t="shared" si="1"/>
        <v>18.558652352907149</v>
      </c>
      <c r="F15" s="36">
        <v>4149663.3</v>
      </c>
      <c r="G15" s="34">
        <v>510023.1</v>
      </c>
      <c r="H15" s="33">
        <f>G15/F15*100</f>
        <v>12.290710429446168</v>
      </c>
      <c r="I15" s="32">
        <f t="shared" si="2"/>
        <v>-257979.70000000007</v>
      </c>
      <c r="J15" s="32">
        <f t="shared" si="3"/>
        <v>66.409015696296933</v>
      </c>
    </row>
    <row r="16" spans="1:10" x14ac:dyDescent="0.2">
      <c r="A16" s="25"/>
      <c r="B16" s="37" t="s">
        <v>24</v>
      </c>
      <c r="C16" s="36">
        <v>11379352.9</v>
      </c>
      <c r="D16" s="34">
        <v>1800758</v>
      </c>
      <c r="E16" s="32">
        <f t="shared" si="1"/>
        <v>15.824783850406817</v>
      </c>
      <c r="F16" s="36">
        <v>12358737.1</v>
      </c>
      <c r="G16" s="34">
        <v>1274928.1000000001</v>
      </c>
      <c r="H16" s="33">
        <f>G16/F16*100</f>
        <v>10.316006317506341</v>
      </c>
      <c r="I16" s="32">
        <f t="shared" si="2"/>
        <v>-525829.89999999991</v>
      </c>
      <c r="J16" s="32">
        <f t="shared" si="3"/>
        <v>70.799524422493192</v>
      </c>
    </row>
    <row r="17" spans="1:10" x14ac:dyDescent="0.2">
      <c r="A17" s="25"/>
      <c r="B17" s="37" t="s">
        <v>25</v>
      </c>
      <c r="C17" s="36">
        <v>7338658</v>
      </c>
      <c r="D17" s="34">
        <v>1284991.8999999999</v>
      </c>
      <c r="E17" s="32">
        <f t="shared" si="1"/>
        <v>17.509903036767756</v>
      </c>
      <c r="F17" s="36">
        <v>7062154.0999999996</v>
      </c>
      <c r="G17" s="34">
        <v>1031951</v>
      </c>
      <c r="H17" s="33">
        <f>G17/F17*100</f>
        <v>14.612411247157578</v>
      </c>
      <c r="I17" s="32">
        <f t="shared" si="2"/>
        <v>-253040.89999999991</v>
      </c>
      <c r="J17" s="32">
        <f t="shared" si="3"/>
        <v>80.307977038610133</v>
      </c>
    </row>
    <row r="18" spans="1:10" x14ac:dyDescent="0.2">
      <c r="A18" s="25"/>
      <c r="B18" s="38" t="s">
        <v>26</v>
      </c>
      <c r="C18" s="36">
        <v>12602201.9</v>
      </c>
      <c r="D18" s="34">
        <v>1032876.6</v>
      </c>
      <c r="E18" s="32">
        <f t="shared" si="1"/>
        <v>8.1960010496260978</v>
      </c>
      <c r="F18" s="36">
        <v>20863897.699999999</v>
      </c>
      <c r="G18" s="34">
        <v>2205625.9</v>
      </c>
      <c r="H18" s="33">
        <f t="shared" si="0"/>
        <v>10.571494989644242</v>
      </c>
      <c r="I18" s="32">
        <f t="shared" si="2"/>
        <v>1172749.2999999998</v>
      </c>
      <c r="J18" s="32">
        <f t="shared" si="3"/>
        <v>213.5420533295071</v>
      </c>
    </row>
    <row r="19" spans="1:10" x14ac:dyDescent="0.2">
      <c r="A19" s="25"/>
      <c r="B19" s="38" t="s">
        <v>27</v>
      </c>
      <c r="C19" s="36">
        <v>11453391.199999999</v>
      </c>
      <c r="D19" s="34">
        <v>687284.2</v>
      </c>
      <c r="E19" s="32">
        <f t="shared" si="1"/>
        <v>6.0007048392793916</v>
      </c>
      <c r="F19" s="36">
        <v>18985208.600000001</v>
      </c>
      <c r="G19" s="34">
        <v>2071404.5</v>
      </c>
      <c r="H19" s="33">
        <f t="shared" si="0"/>
        <v>10.91062280980152</v>
      </c>
      <c r="I19" s="32">
        <f t="shared" si="2"/>
        <v>1384120.3</v>
      </c>
      <c r="J19" s="32">
        <f t="shared" si="3"/>
        <v>301.38980351941746</v>
      </c>
    </row>
    <row r="20" spans="1:10" x14ac:dyDescent="0.2">
      <c r="A20" s="25"/>
      <c r="B20" s="39"/>
      <c r="C20" s="31"/>
      <c r="D20" s="31"/>
      <c r="E20" s="32"/>
      <c r="F20" s="40"/>
      <c r="G20" s="40"/>
      <c r="H20" s="33"/>
      <c r="I20" s="32"/>
      <c r="J20" s="32"/>
    </row>
    <row r="21" spans="1:10" x14ac:dyDescent="0.2">
      <c r="A21" s="25"/>
      <c r="B21" s="41" t="s">
        <v>28</v>
      </c>
      <c r="C21" s="42">
        <f>C22+C27+C28+C31+C36+C37+C38+C39+C40+C41+C42+C43+C45+C46</f>
        <v>199079798.20000005</v>
      </c>
      <c r="D21" s="42">
        <f>D22+D27+D28+D31+D36+D37+D38+D39+D40+D41+D42+D43+D45+D46</f>
        <v>21604958.300000001</v>
      </c>
      <c r="E21" s="28">
        <f t="shared" ref="E21:E46" si="4">D21/C21*100</f>
        <v>10.852411191564086</v>
      </c>
      <c r="F21" s="42">
        <f>F22+F27+F28+F31+F36+F37+F38+F39+F40+F41+F42+F43+F45+F46</f>
        <v>215587896.20000005</v>
      </c>
      <c r="G21" s="42">
        <f>G22+G27+G28+G31+G36+G37+G38+G39+G40+G41+G42+G43+G45+G46</f>
        <v>25755098.300000001</v>
      </c>
      <c r="H21" s="29">
        <f>G21/F21*100</f>
        <v>11.946449106821422</v>
      </c>
      <c r="I21" s="29">
        <f t="shared" ref="I21:I47" si="5">G21-D21</f>
        <v>4150140</v>
      </c>
      <c r="J21" s="29">
        <f t="shared" ref="J21:J45" si="6">G21/D21*100</f>
        <v>119.2092016210927</v>
      </c>
    </row>
    <row r="22" spans="1:10" x14ac:dyDescent="0.2">
      <c r="A22" s="43" t="s">
        <v>29</v>
      </c>
      <c r="B22" s="26" t="s">
        <v>30</v>
      </c>
      <c r="C22" s="44">
        <v>19442318.800000001</v>
      </c>
      <c r="D22" s="44">
        <v>1493246.7</v>
      </c>
      <c r="E22" s="28">
        <f t="shared" si="4"/>
        <v>7.6803940690448904</v>
      </c>
      <c r="F22" s="45">
        <v>17297803</v>
      </c>
      <c r="G22" s="45">
        <v>1431616.3</v>
      </c>
      <c r="H22" s="29">
        <f t="shared" ref="H22:H46" si="7">G22/F22*100</f>
        <v>8.276289769284574</v>
      </c>
      <c r="I22" s="29">
        <f t="shared" si="5"/>
        <v>-61630.399999999907</v>
      </c>
      <c r="J22" s="29">
        <f t="shared" si="6"/>
        <v>95.872724848479493</v>
      </c>
    </row>
    <row r="23" spans="1:10" x14ac:dyDescent="0.2">
      <c r="A23" s="46" t="s">
        <v>31</v>
      </c>
      <c r="B23" s="30" t="s">
        <v>32</v>
      </c>
      <c r="C23" s="47">
        <v>8474162.3000000007</v>
      </c>
      <c r="D23" s="47">
        <v>874442</v>
      </c>
      <c r="E23" s="32">
        <f t="shared" si="4"/>
        <v>10.318919664779136</v>
      </c>
      <c r="F23" s="48">
        <v>8594979.9000000004</v>
      </c>
      <c r="G23" s="48">
        <v>753190.3</v>
      </c>
      <c r="H23" s="33">
        <f t="shared" si="7"/>
        <v>8.763142075527135</v>
      </c>
      <c r="I23" s="33">
        <f t="shared" si="5"/>
        <v>-121251.69999999995</v>
      </c>
      <c r="J23" s="33">
        <f t="shared" si="6"/>
        <v>86.133820196193682</v>
      </c>
    </row>
    <row r="24" spans="1:10" x14ac:dyDescent="0.2">
      <c r="A24" s="46" t="s">
        <v>33</v>
      </c>
      <c r="B24" s="30" t="s">
        <v>34</v>
      </c>
      <c r="C24" s="47">
        <v>383444.5</v>
      </c>
      <c r="D24" s="47">
        <v>34153.699999999997</v>
      </c>
      <c r="E24" s="32">
        <f t="shared" si="4"/>
        <v>8.9070778169982887</v>
      </c>
      <c r="F24" s="48">
        <v>403643.2</v>
      </c>
      <c r="G24" s="48">
        <v>44378.1</v>
      </c>
      <c r="H24" s="33">
        <f t="shared" si="7"/>
        <v>10.994388113066192</v>
      </c>
      <c r="I24" s="33">
        <f t="shared" si="5"/>
        <v>10224.400000000001</v>
      </c>
      <c r="J24" s="33">
        <f t="shared" si="6"/>
        <v>129.9364344126698</v>
      </c>
    </row>
    <row r="25" spans="1:10" ht="18" customHeight="1" x14ac:dyDescent="0.2">
      <c r="A25" s="46" t="s">
        <v>35</v>
      </c>
      <c r="B25" s="30" t="s">
        <v>36</v>
      </c>
      <c r="C25" s="47">
        <v>583732</v>
      </c>
      <c r="D25" s="47">
        <v>57638.7</v>
      </c>
      <c r="E25" s="32">
        <f t="shared" si="4"/>
        <v>9.8741717089349219</v>
      </c>
      <c r="F25" s="48">
        <v>573920.1</v>
      </c>
      <c r="G25" s="48">
        <v>51430.1</v>
      </c>
      <c r="H25" s="33">
        <f t="shared" si="7"/>
        <v>8.9611951210630192</v>
      </c>
      <c r="I25" s="33">
        <f t="shared" si="5"/>
        <v>-6208.5999999999985</v>
      </c>
      <c r="J25" s="33">
        <f t="shared" si="6"/>
        <v>89.228417712405033</v>
      </c>
    </row>
    <row r="26" spans="1:10" ht="15.75" customHeight="1" x14ac:dyDescent="0.2">
      <c r="A26" s="46" t="s">
        <v>37</v>
      </c>
      <c r="B26" s="30" t="s">
        <v>38</v>
      </c>
      <c r="C26" s="47">
        <v>261954.5</v>
      </c>
      <c r="D26" s="47">
        <v>6955.1</v>
      </c>
      <c r="E26" s="32">
        <f t="shared" si="4"/>
        <v>2.6550794126460895</v>
      </c>
      <c r="F26" s="48">
        <v>128703.7</v>
      </c>
      <c r="G26" s="48">
        <v>7364.4</v>
      </c>
      <c r="H26" s="33">
        <f t="shared" si="7"/>
        <v>5.721980020776404</v>
      </c>
      <c r="I26" s="33">
        <f t="shared" si="5"/>
        <v>409.29999999999927</v>
      </c>
      <c r="J26" s="33">
        <f t="shared" si="6"/>
        <v>105.88489022443962</v>
      </c>
    </row>
    <row r="27" spans="1:10" ht="18" customHeight="1" x14ac:dyDescent="0.2">
      <c r="A27" s="43" t="s">
        <v>39</v>
      </c>
      <c r="B27" s="26" t="s">
        <v>40</v>
      </c>
      <c r="C27" s="44">
        <v>71380.800000000003</v>
      </c>
      <c r="D27" s="44">
        <v>6416.1</v>
      </c>
      <c r="E27" s="28">
        <f t="shared" si="4"/>
        <v>8.9885515432721395</v>
      </c>
      <c r="F27" s="45">
        <v>78553.100000000006</v>
      </c>
      <c r="G27" s="45">
        <v>6789.8</v>
      </c>
      <c r="H27" s="29">
        <f t="shared" si="7"/>
        <v>8.6435799478314657</v>
      </c>
      <c r="I27" s="28">
        <f t="shared" si="5"/>
        <v>373.69999999999982</v>
      </c>
      <c r="J27" s="28">
        <f t="shared" si="6"/>
        <v>105.82441046741791</v>
      </c>
    </row>
    <row r="28" spans="1:10" ht="15.75" customHeight="1" x14ac:dyDescent="0.2">
      <c r="A28" s="43" t="s">
        <v>41</v>
      </c>
      <c r="B28" s="26" t="s">
        <v>42</v>
      </c>
      <c r="C28" s="45">
        <v>3201762.3</v>
      </c>
      <c r="D28" s="45">
        <v>306066.3</v>
      </c>
      <c r="E28" s="28">
        <f t="shared" si="4"/>
        <v>9.5593073851859653</v>
      </c>
      <c r="F28" s="45">
        <v>2830513.2</v>
      </c>
      <c r="G28" s="45">
        <v>365114.7</v>
      </c>
      <c r="H28" s="29">
        <f t="shared" si="7"/>
        <v>12.899240321507774</v>
      </c>
      <c r="I28" s="28">
        <f t="shared" si="5"/>
        <v>59048.400000000023</v>
      </c>
      <c r="J28" s="28">
        <f t="shared" si="6"/>
        <v>119.29268266385422</v>
      </c>
    </row>
    <row r="29" spans="1:10" ht="18.75" customHeight="1" x14ac:dyDescent="0.2">
      <c r="A29" s="46" t="s">
        <v>43</v>
      </c>
      <c r="B29" s="30" t="s">
        <v>44</v>
      </c>
      <c r="C29" s="49">
        <v>923970.5</v>
      </c>
      <c r="D29" s="49">
        <v>50654.6</v>
      </c>
      <c r="E29" s="32">
        <f t="shared" si="4"/>
        <v>5.4822745964292148</v>
      </c>
      <c r="F29" s="50">
        <v>666768.19999999995</v>
      </c>
      <c r="G29" s="50">
        <v>42118.400000000001</v>
      </c>
      <c r="H29" s="33">
        <f t="shared" si="7"/>
        <v>6.316797951671961</v>
      </c>
      <c r="I29" s="33">
        <f t="shared" si="5"/>
        <v>-8536.1999999999971</v>
      </c>
      <c r="J29" s="33">
        <f t="shared" si="6"/>
        <v>83.148223458481567</v>
      </c>
    </row>
    <row r="30" spans="1:10" x14ac:dyDescent="0.2">
      <c r="A30" s="46" t="s">
        <v>45</v>
      </c>
      <c r="B30" s="30" t="s">
        <v>46</v>
      </c>
      <c r="C30" s="49">
        <v>1672491.5</v>
      </c>
      <c r="D30" s="49">
        <v>130792.9</v>
      </c>
      <c r="E30" s="32">
        <f t="shared" si="4"/>
        <v>7.8202430326252781</v>
      </c>
      <c r="F30" s="50">
        <v>1717113.1</v>
      </c>
      <c r="G30" s="50">
        <v>147436.29999999999</v>
      </c>
      <c r="H30" s="33">
        <f t="shared" si="7"/>
        <v>8.5862893946822716</v>
      </c>
      <c r="I30" s="33">
        <f t="shared" si="5"/>
        <v>16643.399999999994</v>
      </c>
      <c r="J30" s="33">
        <f t="shared" si="6"/>
        <v>112.72500265687204</v>
      </c>
    </row>
    <row r="31" spans="1:10" x14ac:dyDescent="0.2">
      <c r="A31" s="43" t="s">
        <v>47</v>
      </c>
      <c r="B31" s="26" t="s">
        <v>48</v>
      </c>
      <c r="C31" s="45">
        <v>29749631.699999999</v>
      </c>
      <c r="D31" s="45">
        <v>1847995.8</v>
      </c>
      <c r="E31" s="28">
        <f t="shared" si="4"/>
        <v>6.2118274896156116</v>
      </c>
      <c r="F31" s="45">
        <v>33822849.600000001</v>
      </c>
      <c r="G31" s="45">
        <v>3922249</v>
      </c>
      <c r="H31" s="29">
        <f t="shared" si="7"/>
        <v>11.59644750926013</v>
      </c>
      <c r="I31" s="28">
        <f t="shared" si="5"/>
        <v>2074253.2</v>
      </c>
      <c r="J31" s="28">
        <f t="shared" si="6"/>
        <v>212.24339362676039</v>
      </c>
    </row>
    <row r="32" spans="1:10" x14ac:dyDescent="0.2">
      <c r="A32" s="46" t="s">
        <v>49</v>
      </c>
      <c r="B32" s="30" t="s">
        <v>50</v>
      </c>
      <c r="C32" s="47">
        <v>5539603</v>
      </c>
      <c r="D32" s="47">
        <v>106117.5</v>
      </c>
      <c r="E32" s="32">
        <f t="shared" si="4"/>
        <v>1.9156156136098561</v>
      </c>
      <c r="F32" s="48">
        <v>5344073.7</v>
      </c>
      <c r="G32" s="48">
        <v>175653.6</v>
      </c>
      <c r="H32" s="33">
        <f t="shared" si="7"/>
        <v>3.2868858077312817</v>
      </c>
      <c r="I32" s="32">
        <f t="shared" si="5"/>
        <v>69536.100000000006</v>
      </c>
      <c r="J32" s="32">
        <f t="shared" si="6"/>
        <v>165.52745777086722</v>
      </c>
    </row>
    <row r="33" spans="1:10" x14ac:dyDescent="0.2">
      <c r="A33" s="46" t="s">
        <v>51</v>
      </c>
      <c r="B33" s="30" t="s">
        <v>52</v>
      </c>
      <c r="C33" s="47">
        <v>1589953.9</v>
      </c>
      <c r="D33" s="47">
        <v>79962.100000000006</v>
      </c>
      <c r="E33" s="32">
        <f t="shared" si="4"/>
        <v>5.0292087085040649</v>
      </c>
      <c r="F33" s="48">
        <v>1625646.7</v>
      </c>
      <c r="G33" s="48">
        <v>84598.8</v>
      </c>
      <c r="H33" s="33">
        <f t="shared" si="7"/>
        <v>5.2040089645554604</v>
      </c>
      <c r="I33" s="32">
        <f t="shared" si="5"/>
        <v>4636.6999999999971</v>
      </c>
      <c r="J33" s="32">
        <f t="shared" si="6"/>
        <v>105.79862209721855</v>
      </c>
    </row>
    <row r="34" spans="1:10" x14ac:dyDescent="0.2">
      <c r="A34" s="46" t="s">
        <v>53</v>
      </c>
      <c r="B34" s="30" t="s">
        <v>54</v>
      </c>
      <c r="C34" s="47">
        <v>15618556.300000001</v>
      </c>
      <c r="D34" s="47">
        <v>1188190.5</v>
      </c>
      <c r="E34" s="32">
        <f t="shared" si="4"/>
        <v>7.6075565319696032</v>
      </c>
      <c r="F34" s="48">
        <v>19213587.199999999</v>
      </c>
      <c r="G34" s="48">
        <v>2108434.7999999998</v>
      </c>
      <c r="H34" s="33">
        <f t="shared" si="7"/>
        <v>10.973665552677222</v>
      </c>
      <c r="I34" s="32">
        <f t="shared" si="5"/>
        <v>920244.29999999981</v>
      </c>
      <c r="J34" s="32">
        <f t="shared" si="6"/>
        <v>177.44922215755804</v>
      </c>
    </row>
    <row r="35" spans="1:10" x14ac:dyDescent="0.2">
      <c r="A35" s="46" t="s">
        <v>55</v>
      </c>
      <c r="B35" s="30" t="s">
        <v>56</v>
      </c>
      <c r="C35" s="47">
        <v>1960709.8</v>
      </c>
      <c r="D35" s="47">
        <v>43463.1</v>
      </c>
      <c r="E35" s="32">
        <f t="shared" si="4"/>
        <v>2.2167023391222913</v>
      </c>
      <c r="F35" s="48">
        <v>1634259.4</v>
      </c>
      <c r="G35" s="48">
        <v>134421.4</v>
      </c>
      <c r="H35" s="33">
        <f t="shared" si="7"/>
        <v>8.2252181018509063</v>
      </c>
      <c r="I35" s="32">
        <f t="shared" si="5"/>
        <v>90958.299999999988</v>
      </c>
      <c r="J35" s="33">
        <f t="shared" si="6"/>
        <v>309.27706491253502</v>
      </c>
    </row>
    <row r="36" spans="1:10" x14ac:dyDescent="0.2">
      <c r="A36" s="43" t="s">
        <v>57</v>
      </c>
      <c r="B36" s="26" t="s">
        <v>58</v>
      </c>
      <c r="C36" s="44">
        <v>24652292.800000001</v>
      </c>
      <c r="D36" s="44">
        <v>1314271.8999999999</v>
      </c>
      <c r="E36" s="28">
        <f t="shared" si="4"/>
        <v>5.3312359651999586</v>
      </c>
      <c r="F36" s="45">
        <v>28343867.699999999</v>
      </c>
      <c r="G36" s="45">
        <v>1299701.2</v>
      </c>
      <c r="H36" s="29">
        <f t="shared" si="7"/>
        <v>4.5854758205775852</v>
      </c>
      <c r="I36" s="29">
        <f t="shared" si="5"/>
        <v>-14570.699999999953</v>
      </c>
      <c r="J36" s="29">
        <f t="shared" si="6"/>
        <v>98.891348129713492</v>
      </c>
    </row>
    <row r="37" spans="1:10" x14ac:dyDescent="0.2">
      <c r="A37" s="43" t="s">
        <v>59</v>
      </c>
      <c r="B37" s="26" t="s">
        <v>60</v>
      </c>
      <c r="C37" s="44">
        <v>463137.9</v>
      </c>
      <c r="D37" s="44">
        <v>20549.2</v>
      </c>
      <c r="E37" s="28">
        <f t="shared" si="4"/>
        <v>4.4369506360848465</v>
      </c>
      <c r="F37" s="45">
        <v>694080.7</v>
      </c>
      <c r="G37" s="45">
        <v>23259.8</v>
      </c>
      <c r="H37" s="29">
        <f t="shared" si="7"/>
        <v>3.3511665142108114</v>
      </c>
      <c r="I37" s="29">
        <f t="shared" si="5"/>
        <v>2710.5999999999985</v>
      </c>
      <c r="J37" s="29">
        <f t="shared" si="6"/>
        <v>113.19078114963112</v>
      </c>
    </row>
    <row r="38" spans="1:10" x14ac:dyDescent="0.2">
      <c r="A38" s="43" t="s">
        <v>61</v>
      </c>
      <c r="B38" s="26" t="s">
        <v>62</v>
      </c>
      <c r="C38" s="51">
        <v>55040073.899999999</v>
      </c>
      <c r="D38" s="42">
        <v>6592782</v>
      </c>
      <c r="E38" s="28">
        <f t="shared" si="4"/>
        <v>11.978148888350239</v>
      </c>
      <c r="F38" s="45">
        <v>57284648.899999999</v>
      </c>
      <c r="G38" s="45">
        <v>7006814.7999999998</v>
      </c>
      <c r="H38" s="29">
        <f>G38/F38*100</f>
        <v>12.231575011014861</v>
      </c>
      <c r="I38" s="29">
        <f t="shared" si="5"/>
        <v>414032.79999999981</v>
      </c>
      <c r="J38" s="29">
        <f t="shared" si="6"/>
        <v>106.28009237981782</v>
      </c>
    </row>
    <row r="39" spans="1:10" x14ac:dyDescent="0.2">
      <c r="A39" s="43" t="s">
        <v>63</v>
      </c>
      <c r="B39" s="26" t="s">
        <v>64</v>
      </c>
      <c r="C39" s="44">
        <v>9022026.9000000004</v>
      </c>
      <c r="D39" s="44">
        <v>983637.1</v>
      </c>
      <c r="E39" s="28">
        <f t="shared" si="4"/>
        <v>10.902617681177606</v>
      </c>
      <c r="F39" s="51">
        <v>10097815.9</v>
      </c>
      <c r="G39" s="42">
        <v>827408.7</v>
      </c>
      <c r="H39" s="29">
        <f>G39/F39*100</f>
        <v>8.1939372651862268</v>
      </c>
      <c r="I39" s="28">
        <f t="shared" si="5"/>
        <v>-156228.40000000002</v>
      </c>
      <c r="J39" s="28">
        <f t="shared" si="6"/>
        <v>84.117272518492854</v>
      </c>
    </row>
    <row r="40" spans="1:10" x14ac:dyDescent="0.2">
      <c r="A40" s="43" t="s">
        <v>65</v>
      </c>
      <c r="B40" s="26" t="s">
        <v>66</v>
      </c>
      <c r="C40" s="44">
        <v>19843034.5</v>
      </c>
      <c r="D40" s="44">
        <v>3496087.7</v>
      </c>
      <c r="E40" s="28">
        <f t="shared" si="4"/>
        <v>17.618715020628525</v>
      </c>
      <c r="F40" s="45">
        <v>20721971.699999999</v>
      </c>
      <c r="G40" s="45">
        <v>4636097.0999999996</v>
      </c>
      <c r="H40" s="29">
        <f>G40/F40*100</f>
        <v>22.372857019199579</v>
      </c>
      <c r="I40" s="28">
        <f t="shared" si="5"/>
        <v>1140009.3999999994</v>
      </c>
      <c r="J40" s="28">
        <f t="shared" si="6"/>
        <v>132.60814652904727</v>
      </c>
    </row>
    <row r="41" spans="1:10" x14ac:dyDescent="0.2">
      <c r="A41" s="43" t="s">
        <v>67</v>
      </c>
      <c r="B41" s="26" t="s">
        <v>68</v>
      </c>
      <c r="C41" s="44">
        <v>31009412.800000001</v>
      </c>
      <c r="D41" s="44">
        <v>4699527.5</v>
      </c>
      <c r="E41" s="28">
        <f t="shared" si="4"/>
        <v>15.155164434458429</v>
      </c>
      <c r="F41" s="45">
        <v>37047446.299999997</v>
      </c>
      <c r="G41" s="45">
        <v>5544501.2000000002</v>
      </c>
      <c r="H41" s="29">
        <f>G41/F41*100</f>
        <v>14.965947059082453</v>
      </c>
      <c r="I41" s="28">
        <f t="shared" si="5"/>
        <v>844973.70000000019</v>
      </c>
      <c r="J41" s="28">
        <f t="shared" si="6"/>
        <v>117.97997139074087</v>
      </c>
    </row>
    <row r="42" spans="1:10" x14ac:dyDescent="0.2">
      <c r="A42" s="43" t="s">
        <v>69</v>
      </c>
      <c r="B42" s="26" t="s">
        <v>70</v>
      </c>
      <c r="C42" s="44">
        <v>4624977.5999999996</v>
      </c>
      <c r="D42" s="44">
        <v>563965.4</v>
      </c>
      <c r="E42" s="28">
        <f t="shared" si="4"/>
        <v>12.193905544537126</v>
      </c>
      <c r="F42" s="45">
        <v>5979421</v>
      </c>
      <c r="G42" s="45">
        <v>393418.1</v>
      </c>
      <c r="H42" s="29">
        <f t="shared" si="7"/>
        <v>6.5795350419380059</v>
      </c>
      <c r="I42" s="28">
        <f t="shared" si="5"/>
        <v>-170547.30000000005</v>
      </c>
      <c r="J42" s="28">
        <f t="shared" si="6"/>
        <v>69.75926182705534</v>
      </c>
    </row>
    <row r="43" spans="1:10" ht="15" customHeight="1" x14ac:dyDescent="0.2">
      <c r="A43" s="43" t="s">
        <v>71</v>
      </c>
      <c r="B43" s="26" t="s">
        <v>72</v>
      </c>
      <c r="C43" s="44">
        <v>517647.8</v>
      </c>
      <c r="D43" s="44">
        <v>279954.09999999998</v>
      </c>
      <c r="E43" s="28">
        <f t="shared" si="4"/>
        <v>54.081964609914301</v>
      </c>
      <c r="F43" s="45">
        <v>535882.4</v>
      </c>
      <c r="G43" s="45">
        <v>290610.09999999998</v>
      </c>
      <c r="H43" s="29">
        <f t="shared" si="7"/>
        <v>54.230200506678329</v>
      </c>
      <c r="I43" s="28">
        <f t="shared" si="5"/>
        <v>10656</v>
      </c>
      <c r="J43" s="28">
        <f t="shared" si="6"/>
        <v>103.80633825330652</v>
      </c>
    </row>
    <row r="44" spans="1:10" x14ac:dyDescent="0.2">
      <c r="A44" s="43"/>
      <c r="B44" s="26" t="s">
        <v>73</v>
      </c>
      <c r="C44" s="28">
        <f>C38+C39+C40+C41+C42+C43</f>
        <v>120057173.49999999</v>
      </c>
      <c r="D44" s="28">
        <f>D38+D39+D40+D41+D42+D43</f>
        <v>16615953.800000001</v>
      </c>
      <c r="E44" s="28">
        <f t="shared" si="4"/>
        <v>13.840034140067441</v>
      </c>
      <c r="F44" s="29">
        <f>F38+F39+F40+F41+F42+F43</f>
        <v>131667186.2</v>
      </c>
      <c r="G44" s="29">
        <f>G38+G39+G40+G41+G42+G43</f>
        <v>18698850.000000004</v>
      </c>
      <c r="H44" s="29">
        <f t="shared" si="7"/>
        <v>14.2016021908426</v>
      </c>
      <c r="I44" s="28">
        <f t="shared" si="5"/>
        <v>2082896.200000003</v>
      </c>
      <c r="J44" s="28">
        <f t="shared" si="6"/>
        <v>112.53551992904556</v>
      </c>
    </row>
    <row r="45" spans="1:10" x14ac:dyDescent="0.2">
      <c r="A45" s="52" t="s">
        <v>74</v>
      </c>
      <c r="B45" s="53" t="s">
        <v>75</v>
      </c>
      <c r="C45" s="45">
        <v>26579</v>
      </c>
      <c r="D45" s="45">
        <v>458.5</v>
      </c>
      <c r="E45" s="29">
        <f t="shared" si="4"/>
        <v>1.7250460890176456</v>
      </c>
      <c r="F45" s="45">
        <v>22205.8</v>
      </c>
      <c r="G45" s="45">
        <v>296</v>
      </c>
      <c r="H45" s="29">
        <f t="shared" si="7"/>
        <v>1.3329850759711426</v>
      </c>
      <c r="I45" s="29">
        <f t="shared" si="5"/>
        <v>-162.5</v>
      </c>
      <c r="J45" s="29">
        <f t="shared" si="6"/>
        <v>64.558342420937848</v>
      </c>
    </row>
    <row r="46" spans="1:10" x14ac:dyDescent="0.2">
      <c r="A46" s="43" t="s">
        <v>76</v>
      </c>
      <c r="B46" s="26" t="s">
        <v>77</v>
      </c>
      <c r="C46" s="44">
        <v>1415521.4</v>
      </c>
      <c r="D46" s="44">
        <v>0</v>
      </c>
      <c r="E46" s="28">
        <f t="shared" si="4"/>
        <v>0</v>
      </c>
      <c r="F46" s="45">
        <v>830836.9</v>
      </c>
      <c r="G46" s="45">
        <v>7221.5</v>
      </c>
      <c r="H46" s="29">
        <f t="shared" si="7"/>
        <v>0.86918383138736377</v>
      </c>
      <c r="I46" s="28">
        <f t="shared" si="5"/>
        <v>7221.5</v>
      </c>
      <c r="J46" s="29"/>
    </row>
    <row r="47" spans="1:10" s="6" customFormat="1" x14ac:dyDescent="0.2">
      <c r="A47" s="43"/>
      <c r="B47" s="26" t="s">
        <v>78</v>
      </c>
      <c r="C47" s="44">
        <f>-C49</f>
        <v>-12549864.427999999</v>
      </c>
      <c r="D47" s="44">
        <f>D9-D21</f>
        <v>-4169658.3999999985</v>
      </c>
      <c r="E47" s="28"/>
      <c r="F47" s="45">
        <f>-F49</f>
        <v>-17149431.300000001</v>
      </c>
      <c r="G47" s="45">
        <f>G9-G21</f>
        <v>-9830907.9000000004</v>
      </c>
      <c r="H47" s="29"/>
      <c r="I47" s="28">
        <f t="shared" si="5"/>
        <v>-5661249.5000000019</v>
      </c>
      <c r="J47" s="28"/>
    </row>
    <row r="48" spans="1:10" x14ac:dyDescent="0.2">
      <c r="A48" s="43"/>
      <c r="B48" s="26"/>
      <c r="C48" s="28"/>
      <c r="D48" s="28"/>
      <c r="E48" s="28"/>
      <c r="F48" s="54"/>
      <c r="G48" s="54"/>
      <c r="H48" s="54"/>
      <c r="I48" s="28"/>
      <c r="J48" s="29"/>
    </row>
    <row r="49" spans="1:11" x14ac:dyDescent="0.2">
      <c r="A49" s="46"/>
      <c r="B49" s="26" t="s">
        <v>79</v>
      </c>
      <c r="C49" s="28">
        <f>SUM(C50:C60)</f>
        <v>12549864.427999999</v>
      </c>
      <c r="D49" s="28">
        <f>SUM(D50:D60)</f>
        <v>4169658.3999999994</v>
      </c>
      <c r="E49" s="28"/>
      <c r="F49" s="28">
        <f>SUM(F50:F60)</f>
        <v>17149431.300000001</v>
      </c>
      <c r="G49" s="28">
        <f>SUM(G50:G60)</f>
        <v>9830907.9000000004</v>
      </c>
      <c r="H49" s="54"/>
      <c r="I49" s="28">
        <f t="shared" ref="I49:I64" si="8">G49-D49</f>
        <v>5661249.5000000009</v>
      </c>
      <c r="J49" s="29"/>
    </row>
    <row r="50" spans="1:11" x14ac:dyDescent="0.2">
      <c r="A50" s="46"/>
      <c r="B50" s="55" t="s">
        <v>80</v>
      </c>
      <c r="C50" s="32">
        <v>-27500</v>
      </c>
      <c r="D50" s="32">
        <v>0</v>
      </c>
      <c r="E50" s="32"/>
      <c r="F50" s="56">
        <v>972500</v>
      </c>
      <c r="G50" s="56">
        <v>0</v>
      </c>
      <c r="H50" s="57"/>
      <c r="I50" s="56">
        <f t="shared" si="8"/>
        <v>0</v>
      </c>
      <c r="J50" s="29"/>
      <c r="K50" s="58"/>
    </row>
    <row r="51" spans="1:11" x14ac:dyDescent="0.2">
      <c r="A51" s="46"/>
      <c r="B51" s="55" t="s">
        <v>81</v>
      </c>
      <c r="C51" s="32">
        <v>736503.8</v>
      </c>
      <c r="D51" s="32">
        <v>-14531</v>
      </c>
      <c r="E51" s="32"/>
      <c r="F51" s="56">
        <v>687124.7</v>
      </c>
      <c r="G51" s="56">
        <v>-500</v>
      </c>
      <c r="H51" s="57"/>
      <c r="I51" s="56">
        <f t="shared" si="8"/>
        <v>14031</v>
      </c>
      <c r="J51" s="29"/>
      <c r="K51" s="58"/>
    </row>
    <row r="52" spans="1:11" ht="15" customHeight="1" x14ac:dyDescent="0.2">
      <c r="A52" s="46"/>
      <c r="B52" s="55" t="s">
        <v>82</v>
      </c>
      <c r="C52" s="32">
        <v>-296760.2</v>
      </c>
      <c r="D52" s="32">
        <v>0</v>
      </c>
      <c r="E52" s="32"/>
      <c r="F52" s="56">
        <v>-104180.8</v>
      </c>
      <c r="G52" s="56">
        <v>0</v>
      </c>
      <c r="H52" s="57"/>
      <c r="I52" s="56">
        <f t="shared" si="8"/>
        <v>0</v>
      </c>
      <c r="J52" s="29"/>
      <c r="K52" s="58"/>
    </row>
    <row r="53" spans="1:11" x14ac:dyDescent="0.2">
      <c r="A53" s="46"/>
      <c r="B53" s="55" t="s">
        <v>83</v>
      </c>
      <c r="C53" s="32">
        <v>12119268.199999999</v>
      </c>
      <c r="D53" s="32">
        <v>77401.8</v>
      </c>
      <c r="E53" s="32"/>
      <c r="F53" s="56">
        <v>15528767.800000001</v>
      </c>
      <c r="G53" s="56">
        <v>6044648.2000000002</v>
      </c>
      <c r="H53" s="57"/>
      <c r="I53" s="56">
        <f t="shared" si="8"/>
        <v>5967246.4000000004</v>
      </c>
      <c r="J53" s="29"/>
      <c r="K53" s="58"/>
    </row>
    <row r="54" spans="1:11" ht="16.5" customHeight="1" x14ac:dyDescent="0.2">
      <c r="A54" s="46"/>
      <c r="B54" s="55" t="s">
        <v>84</v>
      </c>
      <c r="C54" s="32">
        <v>0</v>
      </c>
      <c r="D54" s="32">
        <v>-1500000</v>
      </c>
      <c r="E54" s="32"/>
      <c r="F54" s="56">
        <v>0</v>
      </c>
      <c r="G54" s="56">
        <v>1500000</v>
      </c>
      <c r="H54" s="57"/>
      <c r="I54" s="56">
        <f t="shared" si="8"/>
        <v>3000000</v>
      </c>
      <c r="J54" s="29"/>
      <c r="K54" s="58"/>
    </row>
    <row r="55" spans="1:11" ht="17.25" customHeight="1" x14ac:dyDescent="0.2">
      <c r="A55" s="46"/>
      <c r="B55" s="55" t="s">
        <v>85</v>
      </c>
      <c r="C55" s="32">
        <v>5000</v>
      </c>
      <c r="D55" s="32">
        <v>0</v>
      </c>
      <c r="E55" s="32"/>
      <c r="F55" s="56">
        <v>0</v>
      </c>
      <c r="G55" s="56">
        <v>10255</v>
      </c>
      <c r="H55" s="57"/>
      <c r="I55" s="56">
        <f t="shared" si="8"/>
        <v>10255</v>
      </c>
      <c r="J55" s="29"/>
      <c r="K55" s="58"/>
    </row>
    <row r="56" spans="1:11" ht="15.75" customHeight="1" x14ac:dyDescent="0.2">
      <c r="A56" s="46"/>
      <c r="B56" s="55" t="s">
        <v>86</v>
      </c>
      <c r="C56" s="49">
        <v>-91212.9</v>
      </c>
      <c r="D56" s="49">
        <v>0</v>
      </c>
      <c r="E56" s="32"/>
      <c r="F56" s="56">
        <v>-26000</v>
      </c>
      <c r="G56" s="56">
        <v>0</v>
      </c>
      <c r="H56" s="57"/>
      <c r="I56" s="56">
        <f t="shared" si="8"/>
        <v>0</v>
      </c>
      <c r="J56" s="29"/>
      <c r="K56" s="58"/>
    </row>
    <row r="57" spans="1:11" ht="15.75" customHeight="1" x14ac:dyDescent="0.2">
      <c r="A57" s="46"/>
      <c r="B57" s="55" t="s">
        <v>87</v>
      </c>
      <c r="C57" s="32">
        <v>43837.228000000003</v>
      </c>
      <c r="D57" s="32">
        <v>0</v>
      </c>
      <c r="E57" s="32"/>
      <c r="F57" s="56">
        <v>55219.6</v>
      </c>
      <c r="G57" s="56">
        <v>0</v>
      </c>
      <c r="H57" s="57"/>
      <c r="I57" s="56">
        <f t="shared" si="8"/>
        <v>0</v>
      </c>
      <c r="J57" s="29"/>
      <c r="K57" s="58"/>
    </row>
    <row r="58" spans="1:11" ht="15.75" customHeight="1" x14ac:dyDescent="0.2">
      <c r="A58" s="25"/>
      <c r="B58" s="59" t="s">
        <v>88</v>
      </c>
      <c r="C58" s="32">
        <v>60728.3</v>
      </c>
      <c r="D58" s="32">
        <v>0</v>
      </c>
      <c r="E58" s="32"/>
      <c r="F58" s="56">
        <v>36000</v>
      </c>
      <c r="G58" s="56">
        <v>0</v>
      </c>
      <c r="H58" s="57"/>
      <c r="I58" s="56">
        <f t="shared" si="8"/>
        <v>0</v>
      </c>
      <c r="J58" s="29"/>
      <c r="K58" s="58"/>
    </row>
    <row r="59" spans="1:11" ht="15.75" customHeight="1" x14ac:dyDescent="0.2">
      <c r="A59" s="25"/>
      <c r="B59" s="60" t="s">
        <v>89</v>
      </c>
      <c r="C59" s="32">
        <v>0</v>
      </c>
      <c r="D59" s="32">
        <v>5606787.5999999996</v>
      </c>
      <c r="E59" s="32"/>
      <c r="F59" s="56">
        <v>0</v>
      </c>
      <c r="G59" s="56">
        <v>2476504.7000000002</v>
      </c>
      <c r="H59" s="57"/>
      <c r="I59" s="56">
        <f t="shared" si="8"/>
        <v>-3130282.8999999994</v>
      </c>
      <c r="J59" s="29"/>
      <c r="K59" s="58"/>
    </row>
    <row r="60" spans="1:11" ht="15.75" customHeight="1" x14ac:dyDescent="0.2">
      <c r="A60" s="25"/>
      <c r="B60" s="60" t="s">
        <v>90</v>
      </c>
      <c r="C60" s="56">
        <v>0</v>
      </c>
      <c r="D60" s="56">
        <v>0</v>
      </c>
      <c r="E60" s="56"/>
      <c r="F60" s="56">
        <v>0</v>
      </c>
      <c r="G60" s="56">
        <v>-200000</v>
      </c>
      <c r="H60" s="57"/>
      <c r="I60" s="56">
        <f t="shared" si="8"/>
        <v>-200000</v>
      </c>
      <c r="J60" s="29"/>
      <c r="K60" s="58"/>
    </row>
    <row r="61" spans="1:11" ht="14.25" customHeight="1" x14ac:dyDescent="0.2">
      <c r="A61" s="61"/>
      <c r="B61" s="62"/>
      <c r="C61" s="63"/>
      <c r="D61" s="63"/>
      <c r="E61" s="63"/>
      <c r="F61" s="64"/>
      <c r="G61" s="64"/>
      <c r="H61" s="64"/>
      <c r="J61" s="65"/>
      <c r="K61" s="58"/>
    </row>
    <row r="62" spans="1:11" ht="15.75" customHeight="1" x14ac:dyDescent="0.2">
      <c r="A62" s="66"/>
      <c r="B62" s="67" t="s">
        <v>91</v>
      </c>
      <c r="C62" s="68"/>
      <c r="D62" s="56">
        <v>3430996.6</v>
      </c>
      <c r="E62" s="29"/>
      <c r="F62" s="69"/>
      <c r="G62" s="33">
        <v>3366962.9</v>
      </c>
      <c r="H62" s="69"/>
      <c r="I62" s="56">
        <f t="shared" si="8"/>
        <v>-64033.700000000186</v>
      </c>
      <c r="J62" s="33"/>
      <c r="K62" s="58"/>
    </row>
    <row r="63" spans="1:11" ht="15.75" customHeight="1" x14ac:dyDescent="0.2">
      <c r="A63" s="66"/>
      <c r="B63" s="70" t="s">
        <v>92</v>
      </c>
      <c r="C63" s="68"/>
      <c r="D63" s="33">
        <f>D62/C10*100</f>
        <v>2.0450122885541999</v>
      </c>
      <c r="E63" s="29"/>
      <c r="F63" s="69"/>
      <c r="G63" s="33">
        <f>G62/F10*100</f>
        <v>2.0046942597599262</v>
      </c>
      <c r="H63" s="71"/>
      <c r="I63" s="56"/>
      <c r="J63" s="29"/>
      <c r="K63" s="58"/>
    </row>
    <row r="64" spans="1:11" ht="15.75" customHeight="1" x14ac:dyDescent="0.2">
      <c r="A64" s="66"/>
      <c r="B64" s="70" t="s">
        <v>93</v>
      </c>
      <c r="C64" s="68"/>
      <c r="D64" s="63">
        <v>70695</v>
      </c>
      <c r="E64" s="33"/>
      <c r="F64" s="72"/>
      <c r="G64" s="33">
        <v>44600</v>
      </c>
      <c r="H64" s="71"/>
      <c r="I64" s="56">
        <f t="shared" si="8"/>
        <v>-26095</v>
      </c>
      <c r="J64" s="33"/>
      <c r="K64" s="58"/>
    </row>
    <row r="65" spans="1:11" ht="15.75" customHeight="1" x14ac:dyDescent="0.2">
      <c r="A65" s="66"/>
      <c r="B65" s="70" t="s">
        <v>92</v>
      </c>
      <c r="C65" s="68"/>
      <c r="D65" s="73">
        <f>D64/C10*100</f>
        <v>4.2137069952018942E-2</v>
      </c>
      <c r="E65" s="33"/>
      <c r="F65" s="72"/>
      <c r="G65" s="73">
        <f>G64/F10*100</f>
        <v>2.6554900259011676E-2</v>
      </c>
      <c r="H65" s="71"/>
      <c r="I65" s="56"/>
      <c r="J65" s="68"/>
      <c r="K65" s="58"/>
    </row>
    <row r="66" spans="1:11" ht="9.75" customHeight="1" x14ac:dyDescent="0.2">
      <c r="A66" s="61"/>
      <c r="B66" s="62"/>
      <c r="C66" s="63"/>
      <c r="D66" s="63"/>
      <c r="E66" s="63"/>
      <c r="F66" s="63"/>
      <c r="G66" s="63"/>
      <c r="H66" s="63"/>
      <c r="I66" s="63"/>
      <c r="J66" s="62"/>
      <c r="K66" s="58"/>
    </row>
    <row r="67" spans="1:11" x14ac:dyDescent="0.2">
      <c r="A67" s="74" t="s">
        <v>94</v>
      </c>
      <c r="B67" s="6"/>
      <c r="C67" s="75"/>
      <c r="D67" s="75"/>
      <c r="E67" s="75"/>
      <c r="F67" s="76"/>
      <c r="G67" s="75"/>
      <c r="H67" s="75"/>
      <c r="I67" s="75"/>
      <c r="J67" s="6"/>
    </row>
  </sheetData>
  <mergeCells count="15">
    <mergeCell ref="D6:D7"/>
    <mergeCell ref="E6:E7"/>
    <mergeCell ref="F6:F7"/>
    <mergeCell ref="G6:G7"/>
    <mergeCell ref="H6:H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9370078740157483" right="0.39370078740157483" top="0.59055118110236227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2021-03-24T08:52:42Z</dcterms:created>
  <dcterms:modified xsi:type="dcterms:W3CDTF">2021-03-24T08:53:03Z</dcterms:modified>
</cp:coreProperties>
</file>