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на 01.08.2021" sheetId="1" r:id="rId1"/>
  </sheets>
  <calcPr calcId="145621"/>
</workbook>
</file>

<file path=xl/calcChain.xml><?xml version="1.0" encoding="utf-8"?>
<calcChain xmlns="http://schemas.openxmlformats.org/spreadsheetml/2006/main">
  <c r="G66" i="1" l="1"/>
  <c r="D66" i="1"/>
  <c r="I65" i="1"/>
  <c r="G64" i="1"/>
  <c r="D64" i="1"/>
  <c r="I63" i="1"/>
  <c r="I61" i="1"/>
  <c r="I60" i="1"/>
  <c r="I59" i="1"/>
  <c r="I57" i="1"/>
  <c r="I56" i="1"/>
  <c r="I55" i="1"/>
  <c r="I54" i="1"/>
  <c r="I53" i="1"/>
  <c r="I52" i="1"/>
  <c r="I51" i="1"/>
  <c r="I50" i="1"/>
  <c r="I49" i="1"/>
  <c r="G49" i="1"/>
  <c r="F49" i="1"/>
  <c r="D49" i="1"/>
  <c r="C49" i="1"/>
  <c r="I47" i="1"/>
  <c r="J46" i="1"/>
  <c r="I46" i="1"/>
  <c r="H46" i="1"/>
  <c r="E46" i="1"/>
  <c r="J45" i="1"/>
  <c r="I45" i="1"/>
  <c r="H45" i="1"/>
  <c r="E45" i="1"/>
  <c r="J44" i="1"/>
  <c r="G44" i="1"/>
  <c r="I44" i="1" s="1"/>
  <c r="F44" i="1"/>
  <c r="H44" i="1" s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I21" i="1" s="1"/>
  <c r="F21" i="1"/>
  <c r="H21" i="1" s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I9" i="1" s="1"/>
  <c r="F9" i="1"/>
  <c r="H9" i="1" s="1"/>
  <c r="D9" i="1"/>
  <c r="E9" i="1" s="1"/>
  <c r="C9" i="1"/>
  <c r="J9" i="1" l="1"/>
  <c r="J21" i="1"/>
</calcChain>
</file>

<file path=xl/sharedStrings.xml><?xml version="1.0" encoding="utf-8"?>
<sst xmlns="http://schemas.openxmlformats.org/spreadsheetml/2006/main" count="100" uniqueCount="96">
  <si>
    <t>от  16.08.2021 №02-08/717</t>
  </si>
  <si>
    <t>Информация об исполнении консолидированного бюджета Ленинградской области на 01.08.2021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</si>
  <si>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</si>
  <si>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</si>
  <si>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</si>
  <si>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</si>
  <si>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01.08.2020.</t>
  </si>
  <si>
    <t>на 01.08.2021.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</si>
  <si>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</si>
  <si>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</si>
  <si>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</si>
  <si>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</si>
  <si>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</si>
  <si>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</si>
  <si>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</si>
  <si>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</si>
  <si>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</si>
  <si>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</si>
  <si>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</si>
  <si>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</si>
  <si>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</si>
  <si>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</si>
  <si>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</si>
  <si>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</si>
  <si>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</si>
  <si>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</si>
  <si>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</si>
  <si>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</si>
  <si>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</si>
  <si>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</si>
  <si>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</si>
  <si>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</si>
  <si>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</si>
  <si>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</si>
  <si>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</si>
  <si>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</si>
  <si>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</si>
  <si>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</si>
  <si>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</si>
  <si>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</si>
  <si>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</si>
  <si>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</si>
  <si>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</si>
  <si>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</si>
  <si>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</si>
  <si>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</si>
  <si>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</si>
  <si>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</si>
  <si>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</si>
  <si>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</si>
  <si>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</si>
  <si>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</si>
  <si>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</si>
  <si>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</si>
  <si>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</si>
  <si>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</si>
  <si>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</si>
  <si>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</si>
  <si>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</si>
  <si>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</si>
  <si>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</si>
  <si>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</si>
  <si>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</si>
  <si>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</si>
  <si>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</si>
  <si>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</si>
  <si>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</si>
  <si>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</si>
  <si>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</si>
  <si>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</si>
  <si>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</si>
  <si>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</si>
  <si>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</si>
  <si>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</si>
  <si>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</si>
  <si>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</si>
  <si>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</si>
  <si>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</si>
  <si>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</si>
  <si>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</si>
  <si>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</si>
  <si>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</si>
  <si>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</si>
  <si>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</si>
  <si>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</si>
  <si>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</si>
  <si>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</si>
  <si>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</si>
  <si>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источники внутреннего финансирования дефицитов бюджетов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</si>
  <si>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</si>
  <si>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</si>
  <si>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</si>
  <si>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</si>
  <si>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</si>
  <si>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</si>
  <si>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Берденникова А.Д. тел. 2776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</si>
</sst>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6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8" fillId="0" borderId="0"/>
    <xf numFmtId="0" fontId="21" fillId="0" borderId="0"/>
    <xf numFmtId="49" fontId="24" fillId="0" borderId="0">
      <alignment horizontal="center"/>
    </xf>
    <xf numFmtId="49" fontId="24" fillId="0" borderId="0">
      <alignment horizontal="center"/>
    </xf>
    <xf numFmtId="0" fontId="25" fillId="0" borderId="8"/>
    <xf numFmtId="49" fontId="24" fillId="0" borderId="9">
      <alignment horizontal="center" wrapText="1"/>
    </xf>
    <xf numFmtId="49" fontId="24" fillId="0" borderId="9">
      <alignment horizontal="center" wrapText="1"/>
    </xf>
    <xf numFmtId="0" fontId="24" fillId="0" borderId="10">
      <alignment horizontal="left" wrapText="1" indent="1"/>
    </xf>
    <xf numFmtId="49" fontId="24" fillId="0" borderId="11">
      <alignment horizontal="center" wrapText="1"/>
    </xf>
    <xf numFmtId="49" fontId="24" fillId="0" borderId="11">
      <alignment horizontal="center" wrapText="1"/>
    </xf>
    <xf numFmtId="0" fontId="24" fillId="0" borderId="12">
      <alignment horizontal="left" wrapText="1"/>
    </xf>
    <xf numFmtId="49" fontId="24" fillId="0" borderId="13">
      <alignment horizontal="center"/>
    </xf>
    <xf numFmtId="49" fontId="24" fillId="0" borderId="13">
      <alignment horizontal="center"/>
    </xf>
    <xf numFmtId="0" fontId="24" fillId="0" borderId="12">
      <alignment horizontal="left" wrapText="1" indent="2"/>
    </xf>
    <xf numFmtId="49" fontId="24" fillId="0" borderId="8"/>
    <xf numFmtId="49" fontId="24" fillId="0" borderId="8"/>
    <xf numFmtId="0" fontId="22" fillId="0" borderId="14"/>
    <xf numFmtId="4" fontId="24" fillId="0" borderId="13">
      <alignment horizontal="right"/>
    </xf>
    <xf numFmtId="4" fontId="24" fillId="0" borderId="13">
      <alignment horizontal="right"/>
    </xf>
    <xf numFmtId="0" fontId="24" fillId="0" borderId="0">
      <alignment horizontal="center" wrapText="1"/>
    </xf>
    <xf numFmtId="4" fontId="24" fillId="0" borderId="9">
      <alignment horizontal="right"/>
    </xf>
    <xf numFmtId="4" fontId="24" fillId="0" borderId="9">
      <alignment horizontal="right"/>
    </xf>
    <xf numFmtId="49" fontId="24" fillId="0" borderId="8">
      <alignment horizontal="lef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15">
      <alignment horizontal="center" wrapText="1"/>
    </xf>
    <xf numFmtId="4" fontId="24" fillId="0" borderId="16">
      <alignment horizontal="right"/>
    </xf>
    <xf numFmtId="4" fontId="24" fillId="0" borderId="16">
      <alignment horizontal="right"/>
    </xf>
    <xf numFmtId="49" fontId="24" fillId="0" borderId="15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0" fontId="25" fillId="0" borderId="0">
      <alignment horizontal="center"/>
    </xf>
    <xf numFmtId="4" fontId="24" fillId="0" borderId="18">
      <alignment horizontal="right"/>
    </xf>
    <xf numFmtId="4" fontId="24" fillId="0" borderId="18">
      <alignment horizontal="right"/>
    </xf>
    <xf numFmtId="49" fontId="24" fillId="0" borderId="13">
      <alignment horizontal="center"/>
    </xf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19">
      <alignment horizontal="left" wrapText="1" indent="1"/>
    </xf>
    <xf numFmtId="0" fontId="25" fillId="0" borderId="20">
      <alignment horizontal="left" wrapText="1"/>
    </xf>
    <xf numFmtId="0" fontId="25" fillId="0" borderId="20">
      <alignment horizontal="left" wrapText="1"/>
    </xf>
    <xf numFmtId="0" fontId="24" fillId="0" borderId="21">
      <alignment horizontal="left" wrapText="1"/>
    </xf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21">
      <alignment horizontal="left" wrapText="1" indent="2"/>
    </xf>
    <xf numFmtId="0" fontId="22" fillId="0" borderId="14"/>
    <xf numFmtId="0" fontId="22" fillId="0" borderId="14"/>
    <xf numFmtId="0" fontId="22" fillId="0" borderId="23"/>
    <xf numFmtId="0" fontId="24" fillId="0" borderId="8"/>
    <xf numFmtId="0" fontId="24" fillId="0" borderId="8"/>
    <xf numFmtId="0" fontId="22" fillId="0" borderId="24"/>
    <xf numFmtId="0" fontId="22" fillId="0" borderId="8"/>
    <xf numFmtId="0" fontId="22" fillId="0" borderId="8"/>
    <xf numFmtId="0" fontId="25" fillId="0" borderId="25">
      <alignment horizontal="center" vertical="center" textRotation="90" wrapText="1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14">
      <alignment horizontal="center" vertical="center" textRotation="90" wrapText="1"/>
    </xf>
    <xf numFmtId="0" fontId="25" fillId="0" borderId="8"/>
    <xf numFmtId="0" fontId="25" fillId="0" borderId="8"/>
    <xf numFmtId="0" fontId="24" fillId="0" borderId="0">
      <alignment vertical="center"/>
    </xf>
    <xf numFmtId="0" fontId="24" fillId="0" borderId="12">
      <alignment horizontal="left" wrapText="1"/>
    </xf>
    <xf numFmtId="0" fontId="24" fillId="0" borderId="12">
      <alignment horizontal="left" wrapText="1"/>
    </xf>
    <xf numFmtId="0" fontId="25" fillId="0" borderId="8">
      <alignment horizontal="center" vertical="center" textRotation="90" wrapText="1"/>
    </xf>
    <xf numFmtId="0" fontId="24" fillId="0" borderId="10">
      <alignment horizontal="left" wrapText="1" indent="1"/>
    </xf>
    <xf numFmtId="0" fontId="24" fillId="0" borderId="10">
      <alignment horizontal="left" wrapText="1" indent="1"/>
    </xf>
    <xf numFmtId="0" fontId="25" fillId="0" borderId="14">
      <alignment horizontal="center" vertical="center" textRotation="90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0" fontId="25" fillId="0" borderId="8">
      <alignment horizontal="center" vertical="center" textRotation="90"/>
    </xf>
    <xf numFmtId="0" fontId="22" fillId="3" borderId="26"/>
    <xf numFmtId="0" fontId="22" fillId="3" borderId="26"/>
    <xf numFmtId="0" fontId="25" fillId="0" borderId="25">
      <alignment horizontal="center" vertical="center" textRotation="90"/>
    </xf>
    <xf numFmtId="0" fontId="24" fillId="0" borderId="27">
      <alignment horizontal="left" wrapText="1" indent="2"/>
    </xf>
    <xf numFmtId="0" fontId="24" fillId="0" borderId="27">
      <alignment horizontal="left" wrapText="1" indent="2"/>
    </xf>
    <xf numFmtId="0" fontId="25" fillId="0" borderId="28">
      <alignment horizontal="center" vertical="center" textRotation="90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6" fillId="0" borderId="8">
      <alignment wrapText="1"/>
    </xf>
    <xf numFmtId="49" fontId="24" fillId="0" borderId="8">
      <alignment horizontal="left"/>
    </xf>
    <xf numFmtId="49" fontId="24" fillId="0" borderId="8">
      <alignment horizontal="left"/>
    </xf>
    <xf numFmtId="0" fontId="26" fillId="0" borderId="14">
      <alignment wrapText="1"/>
    </xf>
    <xf numFmtId="49" fontId="24" fillId="0" borderId="15">
      <alignment horizontal="center" wrapText="1"/>
    </xf>
    <xf numFmtId="49" fontId="24" fillId="0" borderId="15">
      <alignment horizontal="center" wrapText="1"/>
    </xf>
    <xf numFmtId="0" fontId="24" fillId="0" borderId="28">
      <alignment horizontal="center" vertical="top" wrapText="1"/>
    </xf>
    <xf numFmtId="49" fontId="24" fillId="0" borderId="15">
      <alignment horizontal="center" shrinkToFit="1"/>
    </xf>
    <xf numFmtId="49" fontId="24" fillId="0" borderId="15">
      <alignment horizontal="center" shrinkToFit="1"/>
    </xf>
    <xf numFmtId="0" fontId="25" fillId="0" borderId="29"/>
    <xf numFmtId="49" fontId="24" fillId="0" borderId="13">
      <alignment horizontal="center" shrinkToFit="1"/>
    </xf>
    <xf numFmtId="49" fontId="24" fillId="0" borderId="13">
      <alignment horizontal="center" shrinkToFit="1"/>
    </xf>
    <xf numFmtId="49" fontId="27" fillId="0" borderId="30">
      <alignment horizontal="left" vertical="center" wrapText="1"/>
    </xf>
    <xf numFmtId="0" fontId="24" fillId="0" borderId="21">
      <alignment horizontal="left" wrapText="1"/>
    </xf>
    <xf numFmtId="0" fontId="24" fillId="0" borderId="21">
      <alignment horizontal="left" wrapText="1"/>
    </xf>
    <xf numFmtId="49" fontId="24" fillId="0" borderId="31">
      <alignment horizontal="left" vertical="center" wrapText="1" indent="2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49" fontId="24" fillId="0" borderId="27">
      <alignment horizontal="left" vertical="center" wrapText="1" indent="3"/>
    </xf>
    <xf numFmtId="0" fontId="24" fillId="0" borderId="21">
      <alignment horizontal="left" wrapText="1" indent="2"/>
    </xf>
    <xf numFmtId="0" fontId="24" fillId="0" borderId="21">
      <alignment horizontal="left" wrapText="1" indent="2"/>
    </xf>
    <xf numFmtId="49" fontId="24" fillId="0" borderId="30">
      <alignment horizontal="left" vertical="center" wrapText="1" indent="3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49" fontId="24" fillId="0" borderId="32">
      <alignment horizontal="left" vertical="center" wrapText="1" indent="3"/>
    </xf>
    <xf numFmtId="0" fontId="22" fillId="0" borderId="23"/>
    <xf numFmtId="0" fontId="22" fillId="0" borderId="23"/>
    <xf numFmtId="0" fontId="27" fillId="0" borderId="29">
      <alignment horizontal="left" vertical="center" wrapText="1"/>
    </xf>
    <xf numFmtId="0" fontId="22" fillId="0" borderId="24"/>
    <xf numFmtId="0" fontId="22" fillId="0" borderId="24"/>
    <xf numFmtId="49" fontId="24" fillId="0" borderId="14">
      <alignment horizontal="left" vertical="center" wrapText="1" indent="3"/>
    </xf>
    <xf numFmtId="0" fontId="25" fillId="0" borderId="25">
      <alignment horizontal="center" vertical="center" textRotation="90" wrapText="1"/>
    </xf>
    <xf numFmtId="0" fontId="25" fillId="0" borderId="25">
      <alignment horizontal="center" vertical="center" textRotation="90" wrapText="1"/>
    </xf>
    <xf numFmtId="49" fontId="24" fillId="0" borderId="0">
      <alignment horizontal="left" vertical="center" wrapText="1" indent="3"/>
    </xf>
    <xf numFmtId="0" fontId="25" fillId="0" borderId="14">
      <alignment horizontal="center" vertical="center" textRotation="90" wrapText="1"/>
    </xf>
    <xf numFmtId="0" fontId="25" fillId="0" borderId="14">
      <alignment horizontal="center" vertical="center" textRotation="90" wrapText="1"/>
    </xf>
    <xf numFmtId="49" fontId="24" fillId="0" borderId="8">
      <alignment horizontal="left" vertical="center" wrapText="1" indent="3"/>
    </xf>
    <xf numFmtId="0" fontId="24" fillId="0" borderId="0">
      <alignment vertical="center"/>
    </xf>
    <xf numFmtId="0" fontId="24" fillId="0" borderId="0">
      <alignment vertical="center"/>
    </xf>
    <xf numFmtId="49" fontId="27" fillId="0" borderId="29">
      <alignment horizontal="left" vertical="center" wrapText="1"/>
    </xf>
    <xf numFmtId="0" fontId="25" fillId="0" borderId="8">
      <alignment horizontal="center" vertical="center" textRotation="90" wrapText="1"/>
    </xf>
    <xf numFmtId="0" fontId="25" fillId="0" borderId="8">
      <alignment horizontal="center" vertical="center" textRotation="90" wrapText="1"/>
    </xf>
    <xf numFmtId="0" fontId="24" fillId="0" borderId="30">
      <alignment horizontal="left" vertical="center" wrapText="1"/>
    </xf>
    <xf numFmtId="0" fontId="25" fillId="0" borderId="14">
      <alignment horizontal="center" vertical="center" textRotation="90"/>
    </xf>
    <xf numFmtId="0" fontId="25" fillId="0" borderId="14">
      <alignment horizontal="center" vertical="center" textRotation="90"/>
    </xf>
    <xf numFmtId="0" fontId="24" fillId="0" borderId="32">
      <alignment horizontal="left" vertical="center" wrapText="1"/>
    </xf>
    <xf numFmtId="0" fontId="25" fillId="0" borderId="8">
      <alignment horizontal="center" vertical="center" textRotation="90"/>
    </xf>
    <xf numFmtId="0" fontId="25" fillId="0" borderId="8">
      <alignment horizontal="center" vertical="center" textRotation="90"/>
    </xf>
    <xf numFmtId="49" fontId="24" fillId="0" borderId="30">
      <alignment horizontal="left" vertical="center" wrapText="1"/>
    </xf>
    <xf numFmtId="0" fontId="25" fillId="0" borderId="25">
      <alignment horizontal="center" vertical="center" textRotation="90"/>
    </xf>
    <xf numFmtId="0" fontId="25" fillId="0" borderId="25">
      <alignment horizontal="center" vertical="center" textRotation="90"/>
    </xf>
    <xf numFmtId="49" fontId="24" fillId="0" borderId="32">
      <alignment horizontal="left" vertical="center" wrapText="1"/>
    </xf>
    <xf numFmtId="0" fontId="25" fillId="0" borderId="28">
      <alignment horizontal="center" vertical="center" textRotation="90"/>
    </xf>
    <xf numFmtId="0" fontId="25" fillId="0" borderId="28">
      <alignment horizontal="center" vertical="center" textRotation="90"/>
    </xf>
    <xf numFmtId="49" fontId="25" fillId="0" borderId="33">
      <alignment horizontal="center"/>
    </xf>
    <xf numFmtId="0" fontId="26" fillId="0" borderId="8">
      <alignment wrapText="1"/>
    </xf>
    <xf numFmtId="0" fontId="26" fillId="0" borderId="8">
      <alignment wrapText="1"/>
    </xf>
    <xf numFmtId="49" fontId="25" fillId="0" borderId="34">
      <alignment horizontal="center" vertical="center" wrapText="1"/>
    </xf>
    <xf numFmtId="0" fontId="26" fillId="0" borderId="28">
      <alignment wrapText="1"/>
    </xf>
    <xf numFmtId="0" fontId="26" fillId="0" borderId="28">
      <alignment wrapText="1"/>
    </xf>
    <xf numFmtId="49" fontId="24" fillId="0" borderId="35">
      <alignment horizontal="center" vertical="center" wrapText="1"/>
    </xf>
    <xf numFmtId="0" fontId="26" fillId="0" borderId="14">
      <alignment wrapText="1"/>
    </xf>
    <xf numFmtId="0" fontId="26" fillId="0" borderId="14">
      <alignment wrapText="1"/>
    </xf>
    <xf numFmtId="49" fontId="24" fillId="0" borderId="15">
      <alignment horizontal="center" vertical="center" wrapText="1"/>
    </xf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49" fontId="24" fillId="0" borderId="34">
      <alignment horizontal="center" vertical="center" wrapText="1"/>
    </xf>
    <xf numFmtId="0" fontId="25" fillId="0" borderId="29"/>
    <xf numFmtId="0" fontId="25" fillId="0" borderId="29"/>
    <xf numFmtId="49" fontId="24" fillId="0" borderId="36">
      <alignment horizontal="center" vertical="center" wrapText="1"/>
    </xf>
    <xf numFmtId="49" fontId="27" fillId="0" borderId="30">
      <alignment horizontal="left" vertical="center" wrapText="1"/>
    </xf>
    <xf numFmtId="49" fontId="27" fillId="0" borderId="30">
      <alignment horizontal="left" vertical="center" wrapText="1"/>
    </xf>
    <xf numFmtId="49" fontId="24" fillId="0" borderId="37">
      <alignment horizontal="center" vertical="center" wrapText="1"/>
    </xf>
    <xf numFmtId="49" fontId="24" fillId="0" borderId="31">
      <alignment horizontal="left" vertical="center" wrapText="1" indent="2"/>
    </xf>
    <xf numFmtId="49" fontId="24" fillId="0" borderId="31">
      <alignment horizontal="left" vertical="center" wrapText="1" indent="2"/>
    </xf>
    <xf numFmtId="49" fontId="24" fillId="0" borderId="0">
      <alignment horizontal="center" vertical="center" wrapText="1"/>
    </xf>
    <xf numFmtId="49" fontId="24" fillId="0" borderId="27">
      <alignment horizontal="left" vertical="center" wrapText="1" indent="3"/>
    </xf>
    <xf numFmtId="49" fontId="24" fillId="0" borderId="27">
      <alignment horizontal="left" vertical="center" wrapText="1" indent="3"/>
    </xf>
    <xf numFmtId="49" fontId="24" fillId="0" borderId="8">
      <alignment horizontal="center" vertical="center" wrapText="1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49" fontId="25" fillId="0" borderId="33">
      <alignment horizontal="center" vertical="center" wrapText="1"/>
    </xf>
    <xf numFmtId="49" fontId="24" fillId="0" borderId="32">
      <alignment horizontal="left" vertical="center" wrapText="1" indent="3"/>
    </xf>
    <xf numFmtId="49" fontId="24" fillId="0" borderId="32">
      <alignment horizontal="left" vertical="center" wrapText="1" indent="3"/>
    </xf>
    <xf numFmtId="0" fontId="25" fillId="0" borderId="33">
      <alignment horizontal="center" vertical="center"/>
    </xf>
    <xf numFmtId="0" fontId="27" fillId="0" borderId="29">
      <alignment horizontal="left" vertical="center" wrapText="1"/>
    </xf>
    <xf numFmtId="0" fontId="27" fillId="0" borderId="29">
      <alignment horizontal="left" vertical="center" wrapText="1"/>
    </xf>
    <xf numFmtId="0" fontId="24" fillId="0" borderId="35">
      <alignment horizontal="center" vertical="center"/>
    </xf>
    <xf numFmtId="49" fontId="24" fillId="0" borderId="14">
      <alignment horizontal="left" vertical="center" wrapText="1" indent="3"/>
    </xf>
    <xf numFmtId="49" fontId="24" fillId="0" borderId="14">
      <alignment horizontal="left" vertical="center" wrapText="1" indent="3"/>
    </xf>
    <xf numFmtId="0" fontId="24" fillId="0" borderId="15">
      <alignment horizontal="center" vertical="center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0" fontId="24" fillId="0" borderId="34">
      <alignment horizontal="center" vertical="center"/>
    </xf>
    <xf numFmtId="49" fontId="24" fillId="0" borderId="8">
      <alignment horizontal="left" vertical="center" wrapText="1" indent="3"/>
    </xf>
    <xf numFmtId="49" fontId="24" fillId="0" borderId="8">
      <alignment horizontal="left" vertical="center" wrapText="1" indent="3"/>
    </xf>
    <xf numFmtId="0" fontId="25" fillId="0" borderId="34">
      <alignment horizontal="center" vertical="center"/>
    </xf>
    <xf numFmtId="49" fontId="27" fillId="0" borderId="29">
      <alignment horizontal="left" vertical="center" wrapText="1"/>
    </xf>
    <xf numFmtId="49" fontId="27" fillId="0" borderId="29">
      <alignment horizontal="left" vertical="center" wrapText="1"/>
    </xf>
    <xf numFmtId="0" fontId="24" fillId="0" borderId="36">
      <alignment horizontal="center" vertical="center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49" fontId="25" fillId="0" borderId="33">
      <alignment horizontal="center" vertical="center"/>
    </xf>
    <xf numFmtId="0" fontId="24" fillId="0" borderId="32">
      <alignment horizontal="left" vertical="center" wrapText="1"/>
    </xf>
    <xf numFmtId="0" fontId="24" fillId="0" borderId="32">
      <alignment horizontal="left" vertical="center" wrapText="1"/>
    </xf>
    <xf numFmtId="49" fontId="24" fillId="0" borderId="35">
      <alignment horizontal="center" vertical="center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4" fillId="0" borderId="15">
      <alignment horizontal="center" vertical="center"/>
    </xf>
    <xf numFmtId="49" fontId="24" fillId="0" borderId="32">
      <alignment horizontal="left" vertical="center" wrapText="1"/>
    </xf>
    <xf numFmtId="49" fontId="24" fillId="0" borderId="32">
      <alignment horizontal="left" vertical="center" wrapText="1"/>
    </xf>
    <xf numFmtId="49" fontId="24" fillId="0" borderId="34">
      <alignment horizontal="center" vertical="center"/>
    </xf>
    <xf numFmtId="49" fontId="25" fillId="0" borderId="33">
      <alignment horizontal="center"/>
    </xf>
    <xf numFmtId="49" fontId="25" fillId="0" borderId="33">
      <alignment horizontal="center"/>
    </xf>
    <xf numFmtId="49" fontId="24" fillId="0" borderId="36">
      <alignment horizontal="center" vertical="center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4" fillId="0" borderId="28">
      <alignment horizontal="center" vertical="top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0" fontId="24" fillId="0" borderId="23"/>
    <xf numFmtId="49" fontId="24" fillId="0" borderId="15">
      <alignment horizontal="center" vertical="center" wrapText="1"/>
    </xf>
    <xf numFmtId="49" fontId="24" fillId="0" borderId="15">
      <alignment horizontal="center" vertical="center" wrapText="1"/>
    </xf>
    <xf numFmtId="4" fontId="24" fillId="0" borderId="38">
      <alignment horizontal="right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" fontId="24" fillId="0" borderId="37">
      <alignment horizontal="right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4" fontId="24" fillId="0" borderId="0">
      <alignment horizontal="right" shrinkToFit="1"/>
    </xf>
    <xf numFmtId="49" fontId="24" fillId="0" borderId="37">
      <alignment horizontal="center" vertical="center" wrapText="1"/>
    </xf>
    <xf numFmtId="49" fontId="24" fillId="0" borderId="37">
      <alignment horizontal="center" vertical="center" wrapText="1"/>
    </xf>
    <xf numFmtId="4" fontId="24" fillId="0" borderId="8">
      <alignment horizontal="right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8">
      <alignment horizontal="center" wrapText="1"/>
    </xf>
    <xf numFmtId="49" fontId="24" fillId="0" borderId="8">
      <alignment horizontal="center" vertical="center" wrapText="1"/>
    </xf>
    <xf numFmtId="49" fontId="24" fillId="0" borderId="8">
      <alignment horizontal="center" vertical="center" wrapText="1"/>
    </xf>
    <xf numFmtId="0" fontId="24" fillId="0" borderId="14">
      <alignment horizontal="center"/>
    </xf>
    <xf numFmtId="49" fontId="25" fillId="0" borderId="33">
      <alignment horizontal="center" vertical="center" wrapText="1"/>
    </xf>
    <xf numFmtId="49" fontId="25" fillId="0" borderId="33">
      <alignment horizontal="center" vertical="center" wrapText="1"/>
    </xf>
    <xf numFmtId="0" fontId="28" fillId="0" borderId="8"/>
    <xf numFmtId="0" fontId="25" fillId="0" borderId="33">
      <alignment horizontal="center" vertical="center"/>
    </xf>
    <xf numFmtId="0" fontId="25" fillId="0" borderId="33">
      <alignment horizontal="center" vertical="center"/>
    </xf>
    <xf numFmtId="0" fontId="28" fillId="0" borderId="14"/>
    <xf numFmtId="0" fontId="24" fillId="0" borderId="35">
      <alignment horizontal="center" vertical="center"/>
    </xf>
    <xf numFmtId="0" fontId="24" fillId="0" borderId="35">
      <alignment horizontal="center" vertical="center"/>
    </xf>
    <xf numFmtId="0" fontId="24" fillId="0" borderId="8">
      <alignment horizontal="center"/>
    </xf>
    <xf numFmtId="0" fontId="24" fillId="0" borderId="15">
      <alignment horizontal="center" vertical="center"/>
    </xf>
    <xf numFmtId="0" fontId="24" fillId="0" borderId="15">
      <alignment horizontal="center" vertical="center"/>
    </xf>
    <xf numFmtId="49" fontId="24" fillId="0" borderId="14">
      <alignment horizont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49" fontId="24" fillId="0" borderId="0">
      <alignment horizontal="left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4" fontId="24" fillId="0" borderId="23">
      <alignment horizontal="right"/>
    </xf>
    <xf numFmtId="0" fontId="24" fillId="0" borderId="36">
      <alignment horizontal="center" vertical="center"/>
    </xf>
    <xf numFmtId="0" fontId="24" fillId="0" borderId="36">
      <alignment horizontal="center" vertical="center"/>
    </xf>
    <xf numFmtId="0" fontId="24" fillId="0" borderId="28">
      <alignment horizontal="center" vertical="top"/>
    </xf>
    <xf numFmtId="49" fontId="25" fillId="0" borderId="33">
      <alignment horizontal="center" vertical="center"/>
    </xf>
    <xf numFmtId="49" fontId="25" fillId="0" borderId="33">
      <alignment horizontal="center" vertical="center"/>
    </xf>
    <xf numFmtId="4" fontId="24" fillId="0" borderId="24">
      <alignment horizontal="right"/>
    </xf>
    <xf numFmtId="49" fontId="24" fillId="0" borderId="35">
      <alignment horizontal="center" vertical="center"/>
    </xf>
    <xf numFmtId="49" fontId="24" fillId="0" borderId="35">
      <alignment horizontal="center" vertical="center"/>
    </xf>
    <xf numFmtId="4" fontId="24" fillId="0" borderId="39">
      <alignment horizontal="right"/>
    </xf>
    <xf numFmtId="49" fontId="24" fillId="0" borderId="15">
      <alignment horizontal="center" vertical="center"/>
    </xf>
    <xf numFmtId="49" fontId="24" fillId="0" borderId="15">
      <alignment horizontal="center" vertical="center"/>
    </xf>
    <xf numFmtId="0" fontId="24" fillId="0" borderId="24"/>
    <xf numFmtId="49" fontId="24" fillId="0" borderId="34">
      <alignment horizontal="center" vertical="center"/>
    </xf>
    <xf numFmtId="49" fontId="24" fillId="0" borderId="34">
      <alignment horizontal="center" vertical="center"/>
    </xf>
    <xf numFmtId="0" fontId="26" fillId="0" borderId="28">
      <alignment wrapText="1"/>
    </xf>
    <xf numFmtId="49" fontId="24" fillId="0" borderId="36">
      <alignment horizontal="center" vertical="center"/>
    </xf>
    <xf numFmtId="49" fontId="24" fillId="0" borderId="36">
      <alignment horizontal="center" vertical="center"/>
    </xf>
    <xf numFmtId="0" fontId="23" fillId="0" borderId="40"/>
    <xf numFmtId="49" fontId="24" fillId="0" borderId="8">
      <alignment horizontal="center"/>
    </xf>
    <xf numFmtId="49" fontId="24" fillId="0" borderId="8">
      <alignment horizontal="center"/>
    </xf>
    <xf numFmtId="0" fontId="24" fillId="0" borderId="14">
      <alignment horizontal="center"/>
    </xf>
    <xf numFmtId="0" fontId="24" fillId="0" borderId="14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8"/>
    <xf numFmtId="49" fontId="24" fillId="0" borderId="8"/>
    <xf numFmtId="0" fontId="24" fillId="0" borderId="28">
      <alignment horizontal="center" vertical="top"/>
    </xf>
    <xf numFmtId="0" fontId="24" fillId="0" borderId="28">
      <alignment horizontal="center" vertical="top"/>
    </xf>
    <xf numFmtId="49" fontId="24" fillId="0" borderId="28">
      <alignment horizontal="center" vertical="top" wrapText="1"/>
    </xf>
    <xf numFmtId="49" fontId="24" fillId="0" borderId="28">
      <alignment horizontal="center" vertical="top" wrapText="1"/>
    </xf>
    <xf numFmtId="0" fontId="24" fillId="0" borderId="23"/>
    <xf numFmtId="0" fontId="24" fillId="0" borderId="23"/>
    <xf numFmtId="4" fontId="24" fillId="0" borderId="38">
      <alignment horizontal="right"/>
    </xf>
    <xf numFmtId="4" fontId="24" fillId="0" borderId="38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8">
      <alignment horizontal="right"/>
    </xf>
    <xf numFmtId="4" fontId="24" fillId="0" borderId="8">
      <alignment horizontal="right"/>
    </xf>
    <xf numFmtId="0" fontId="24" fillId="0" borderId="14"/>
    <xf numFmtId="0" fontId="24" fillId="0" borderId="14"/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4" fillId="0" borderId="8">
      <alignment horizontal="center"/>
    </xf>
    <xf numFmtId="0" fontId="24" fillId="0" borderId="8">
      <alignment horizontal="center"/>
    </xf>
    <xf numFmtId="49" fontId="24" fillId="0" borderId="14">
      <alignment horizontal="center"/>
    </xf>
    <xf numFmtId="49" fontId="24" fillId="0" borderId="14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3">
      <alignment horizontal="right"/>
    </xf>
    <xf numFmtId="4" fontId="24" fillId="0" borderId="23">
      <alignment horizontal="right"/>
    </xf>
    <xf numFmtId="0" fontId="24" fillId="0" borderId="28">
      <alignment horizontal="center" vertical="top"/>
    </xf>
    <xf numFmtId="0" fontId="24" fillId="0" borderId="28">
      <alignment horizontal="center" vertical="top"/>
    </xf>
    <xf numFmtId="4" fontId="24" fillId="0" borderId="24">
      <alignment horizontal="right"/>
    </xf>
    <xf numFmtId="4" fontId="24" fillId="0" borderId="24">
      <alignment horizontal="right"/>
    </xf>
    <xf numFmtId="4" fontId="24" fillId="0" borderId="39">
      <alignment horizontal="right"/>
    </xf>
    <xf numFmtId="4" fontId="24" fillId="0" borderId="39">
      <alignment horizontal="right"/>
    </xf>
    <xf numFmtId="0" fontId="24" fillId="0" borderId="24"/>
    <xf numFmtId="0" fontId="24" fillId="0" borderId="24"/>
    <xf numFmtId="0" fontId="23" fillId="0" borderId="40"/>
    <xf numFmtId="0" fontId="23" fillId="0" borderId="40"/>
    <xf numFmtId="0" fontId="22" fillId="3" borderId="0"/>
    <xf numFmtId="0" fontId="22" fillId="3" borderId="0"/>
    <xf numFmtId="0" fontId="22" fillId="4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>
      <alignment horizontal="left"/>
    </xf>
    <xf numFmtId="0" fontId="24" fillId="0" borderId="0">
      <alignment horizontal="left"/>
    </xf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3" borderId="8"/>
    <xf numFmtId="0" fontId="22" fillId="3" borderId="8"/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1">
      <alignment horizontal="left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12">
      <alignment horizontal="left" wrapText="1" indent="1"/>
    </xf>
    <xf numFmtId="0" fontId="22" fillId="3" borderId="42"/>
    <xf numFmtId="0" fontId="22" fillId="3" borderId="42"/>
    <xf numFmtId="0" fontId="24" fillId="0" borderId="17">
      <alignment horizontal="left" wrapText="1" indent="2"/>
    </xf>
    <xf numFmtId="0" fontId="24" fillId="0" borderId="41">
      <alignment horizontal="left" wrapText="1"/>
    </xf>
    <xf numFmtId="0" fontId="24" fillId="0" borderId="41">
      <alignment horizontal="left" wrapText="1"/>
    </xf>
    <xf numFmtId="0" fontId="23" fillId="0" borderId="0"/>
    <xf numFmtId="0" fontId="24" fillId="0" borderId="12">
      <alignment horizontal="left" wrapText="1" indent="1"/>
    </xf>
    <xf numFmtId="0" fontId="24" fillId="0" borderId="12">
      <alignment horizontal="left" wrapText="1" indent="1"/>
    </xf>
    <xf numFmtId="0" fontId="30" fillId="0" borderId="0">
      <alignment horizontal="center" vertical="top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4" fillId="0" borderId="14">
      <alignment horizontal="left"/>
    </xf>
    <xf numFmtId="0" fontId="22" fillId="3" borderId="14"/>
    <xf numFmtId="0" fontId="22" fillId="3" borderId="14"/>
    <xf numFmtId="49" fontId="24" fillId="0" borderId="33">
      <alignment horizontal="center" wrapText="1"/>
    </xf>
    <xf numFmtId="0" fontId="31" fillId="0" borderId="0">
      <alignment horizontal="center" wrapText="1"/>
    </xf>
    <xf numFmtId="0" fontId="31" fillId="0" borderId="0">
      <alignment horizontal="center" wrapText="1"/>
    </xf>
    <xf numFmtId="49" fontId="24" fillId="0" borderId="35">
      <alignment horizontal="center" wrapText="1"/>
    </xf>
    <xf numFmtId="0" fontId="30" fillId="0" borderId="0">
      <alignment horizontal="center" vertical="top"/>
    </xf>
    <xf numFmtId="0" fontId="30" fillId="0" borderId="0">
      <alignment horizontal="center" vertical="top"/>
    </xf>
    <xf numFmtId="49" fontId="24" fillId="0" borderId="34">
      <alignment horizontal="center"/>
    </xf>
    <xf numFmtId="0" fontId="24" fillId="0" borderId="8">
      <alignment wrapText="1"/>
    </xf>
    <xf numFmtId="0" fontId="24" fillId="0" borderId="8">
      <alignment wrapText="1"/>
    </xf>
    <xf numFmtId="0" fontId="24" fillId="0" borderId="37"/>
    <xf numFmtId="0" fontId="24" fillId="0" borderId="42">
      <alignment wrapText="1"/>
    </xf>
    <xf numFmtId="0" fontId="24" fillId="0" borderId="42">
      <alignment wrapText="1"/>
    </xf>
    <xf numFmtId="49" fontId="24" fillId="0" borderId="14"/>
    <xf numFmtId="0" fontId="24" fillId="0" borderId="14">
      <alignment horizontal="left"/>
    </xf>
    <xf numFmtId="0" fontId="24" fillId="0" borderId="14">
      <alignment horizontal="left"/>
    </xf>
    <xf numFmtId="49" fontId="24" fillId="0" borderId="0"/>
    <xf numFmtId="0" fontId="22" fillId="3" borderId="43"/>
    <xf numFmtId="0" fontId="22" fillId="3" borderId="43"/>
    <xf numFmtId="49" fontId="24" fillId="0" borderId="9">
      <alignment horizontal="center"/>
    </xf>
    <xf numFmtId="49" fontId="24" fillId="0" borderId="33">
      <alignment horizontal="center" wrapText="1"/>
    </xf>
    <xf numFmtId="49" fontId="24" fillId="0" borderId="33">
      <alignment horizontal="center" wrapText="1"/>
    </xf>
    <xf numFmtId="49" fontId="24" fillId="0" borderId="23">
      <alignment horizontal="center"/>
    </xf>
    <xf numFmtId="49" fontId="24" fillId="0" borderId="35">
      <alignment horizontal="center" wrapText="1"/>
    </xf>
    <xf numFmtId="49" fontId="24" fillId="0" borderId="35">
      <alignment horizontal="center" wrapText="1"/>
    </xf>
    <xf numFmtId="49" fontId="24" fillId="0" borderId="28">
      <alignment horizontal="center"/>
    </xf>
    <xf numFmtId="49" fontId="24" fillId="0" borderId="34">
      <alignment horizontal="center"/>
    </xf>
    <xf numFmtId="49" fontId="24" fillId="0" borderId="34">
      <alignment horizontal="center"/>
    </xf>
    <xf numFmtId="49" fontId="24" fillId="0" borderId="38">
      <alignment horizontal="center" vertical="center" wrapText="1"/>
    </xf>
    <xf numFmtId="0" fontId="22" fillId="3" borderId="44"/>
    <xf numFmtId="0" fontId="22" fillId="3" borderId="44"/>
    <xf numFmtId="4" fontId="24" fillId="0" borderId="28">
      <alignment horizontal="right"/>
    </xf>
    <xf numFmtId="0" fontId="24" fillId="0" borderId="37"/>
    <xf numFmtId="0" fontId="24" fillId="0" borderId="37"/>
    <xf numFmtId="0" fontId="24" fillId="5" borderId="0"/>
    <xf numFmtId="0" fontId="24" fillId="0" borderId="0">
      <alignment horizontal="center"/>
    </xf>
    <xf numFmtId="0" fontId="24" fillId="0" borderId="0">
      <alignment horizontal="center"/>
    </xf>
    <xf numFmtId="0" fontId="31" fillId="0" borderId="0">
      <alignment horizontal="center" wrapText="1"/>
    </xf>
    <xf numFmtId="49" fontId="24" fillId="0" borderId="14"/>
    <xf numFmtId="49" fontId="24" fillId="0" borderId="14"/>
    <xf numFmtId="0" fontId="24" fillId="0" borderId="0">
      <alignment horizontal="center"/>
    </xf>
    <xf numFmtId="49" fontId="24" fillId="0" borderId="0"/>
    <xf numFmtId="49" fontId="24" fillId="0" borderId="0"/>
    <xf numFmtId="0" fontId="24" fillId="0" borderId="8">
      <alignment wrapText="1"/>
    </xf>
    <xf numFmtId="49" fontId="24" fillId="0" borderId="9">
      <alignment horizontal="center"/>
    </xf>
    <xf numFmtId="49" fontId="24" fillId="0" borderId="9">
      <alignment horizontal="center"/>
    </xf>
    <xf numFmtId="0" fontId="24" fillId="0" borderId="42">
      <alignment wrapText="1"/>
    </xf>
    <xf numFmtId="49" fontId="24" fillId="0" borderId="23">
      <alignment horizontal="center"/>
    </xf>
    <xf numFmtId="49" fontId="24" fillId="0" borderId="23">
      <alignment horizontal="center"/>
    </xf>
    <xf numFmtId="0" fontId="32" fillId="0" borderId="45"/>
    <xf numFmtId="49" fontId="24" fillId="0" borderId="28">
      <alignment horizontal="center"/>
    </xf>
    <xf numFmtId="49" fontId="24" fillId="0" borderId="28">
      <alignment horizontal="center"/>
    </xf>
    <xf numFmtId="49" fontId="33" fillId="0" borderId="46">
      <alignment horizontal="right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6">
      <alignment horizontal="right"/>
    </xf>
    <xf numFmtId="49" fontId="24" fillId="0" borderId="38">
      <alignment horizontal="center" vertical="center" wrapText="1"/>
    </xf>
    <xf numFmtId="49" fontId="24" fillId="0" borderId="38">
      <alignment horizontal="center" vertical="center" wrapText="1"/>
    </xf>
    <xf numFmtId="0" fontId="32" fillId="0" borderId="8"/>
    <xf numFmtId="0" fontId="22" fillId="3" borderId="47"/>
    <xf numFmtId="0" fontId="22" fillId="3" borderId="47"/>
    <xf numFmtId="0" fontId="23" fillId="0" borderId="37"/>
    <xf numFmtId="4" fontId="24" fillId="0" borderId="28">
      <alignment horizontal="right"/>
    </xf>
    <xf numFmtId="4" fontId="24" fillId="0" borderId="28">
      <alignment horizontal="right"/>
    </xf>
    <xf numFmtId="0" fontId="24" fillId="0" borderId="38">
      <alignment horizontal="center"/>
    </xf>
    <xf numFmtId="0" fontId="24" fillId="5" borderId="37"/>
    <xf numFmtId="0" fontId="24" fillId="5" borderId="37"/>
    <xf numFmtId="49" fontId="22" fillId="0" borderId="48">
      <alignment horizontal="center"/>
    </xf>
    <xf numFmtId="0" fontId="24" fillId="5" borderId="0"/>
    <xf numFmtId="0" fontId="24" fillId="5" borderId="0"/>
    <xf numFmtId="166" fontId="24" fillId="0" borderId="20">
      <alignment horizontal="center"/>
    </xf>
    <xf numFmtId="0" fontId="31" fillId="0" borderId="0">
      <alignment horizontal="center" wrapText="1"/>
    </xf>
    <xf numFmtId="0" fontId="31" fillId="0" borderId="0">
      <alignment horizontal="center" wrapText="1"/>
    </xf>
    <xf numFmtId="0" fontId="24" fillId="0" borderId="49">
      <alignment horizontal="center"/>
    </xf>
    <xf numFmtId="0" fontId="32" fillId="0" borderId="45"/>
    <xf numFmtId="0" fontId="32" fillId="0" borderId="45"/>
    <xf numFmtId="49" fontId="24" fillId="0" borderId="22">
      <alignment horizontal="center"/>
    </xf>
    <xf numFmtId="49" fontId="33" fillId="0" borderId="46">
      <alignment horizontal="right"/>
    </xf>
    <xf numFmtId="49" fontId="33" fillId="0" borderId="46">
      <alignment horizontal="right"/>
    </xf>
    <xf numFmtId="49" fontId="24" fillId="0" borderId="20">
      <alignment horizontal="center"/>
    </xf>
    <xf numFmtId="0" fontId="24" fillId="0" borderId="46">
      <alignment horizontal="right"/>
    </xf>
    <xf numFmtId="0" fontId="24" fillId="0" borderId="46">
      <alignment horizontal="right"/>
    </xf>
    <xf numFmtId="0" fontId="24" fillId="0" borderId="20">
      <alignment horizontal="center"/>
    </xf>
    <xf numFmtId="0" fontId="32" fillId="0" borderId="8"/>
    <xf numFmtId="0" fontId="32" fillId="0" borderId="8"/>
    <xf numFmtId="49" fontId="24" fillId="0" borderId="50">
      <alignment horizontal="center"/>
    </xf>
    <xf numFmtId="0" fontId="24" fillId="0" borderId="38">
      <alignment horizontal="center"/>
    </xf>
    <xf numFmtId="0" fontId="24" fillId="0" borderId="38">
      <alignment horizontal="center"/>
    </xf>
    <xf numFmtId="0" fontId="32" fillId="0" borderId="0"/>
    <xf numFmtId="49" fontId="22" fillId="0" borderId="48">
      <alignment horizontal="center"/>
    </xf>
    <xf numFmtId="49" fontId="22" fillId="0" borderId="48">
      <alignment horizontal="center"/>
    </xf>
    <xf numFmtId="0" fontId="22" fillId="0" borderId="51"/>
    <xf numFmtId="166" fontId="24" fillId="0" borderId="20">
      <alignment horizontal="center"/>
    </xf>
    <xf numFmtId="166" fontId="24" fillId="0" borderId="20">
      <alignment horizontal="center"/>
    </xf>
    <xf numFmtId="0" fontId="22" fillId="0" borderId="40"/>
    <xf numFmtId="0" fontId="24" fillId="0" borderId="49">
      <alignment horizontal="center"/>
    </xf>
    <xf numFmtId="0" fontId="24" fillId="0" borderId="49">
      <alignment horizontal="center"/>
    </xf>
    <xf numFmtId="4" fontId="24" fillId="0" borderId="17">
      <alignment horizontal="right"/>
    </xf>
    <xf numFmtId="49" fontId="24" fillId="0" borderId="22">
      <alignment horizontal="center"/>
    </xf>
    <xf numFmtId="49" fontId="24" fillId="0" borderId="22">
      <alignment horizontal="center"/>
    </xf>
    <xf numFmtId="49" fontId="24" fillId="0" borderId="24">
      <alignment horizontal="center"/>
    </xf>
    <xf numFmtId="49" fontId="24" fillId="0" borderId="20">
      <alignment horizontal="center"/>
    </xf>
    <xf numFmtId="49" fontId="24" fillId="0" borderId="20">
      <alignment horizontal="center"/>
    </xf>
    <xf numFmtId="0" fontId="24" fillId="0" borderId="52">
      <alignment horizontal="left" wrapText="1"/>
    </xf>
    <xf numFmtId="0" fontId="24" fillId="0" borderId="20">
      <alignment horizontal="center"/>
    </xf>
    <xf numFmtId="0" fontId="24" fillId="0" borderId="20">
      <alignment horizontal="center"/>
    </xf>
    <xf numFmtId="0" fontId="24" fillId="0" borderId="21">
      <alignment horizontal="left" wrapText="1" indent="1"/>
    </xf>
    <xf numFmtId="49" fontId="24" fillId="0" borderId="50">
      <alignment horizontal="center"/>
    </xf>
    <xf numFmtId="49" fontId="24" fillId="0" borderId="50">
      <alignment horizontal="center"/>
    </xf>
    <xf numFmtId="0" fontId="24" fillId="0" borderId="53">
      <alignment horizontal="left" wrapText="1" indent="2"/>
    </xf>
    <xf numFmtId="0" fontId="23" fillId="0" borderId="37"/>
    <xf numFmtId="0" fontId="23" fillId="0" borderId="37"/>
    <xf numFmtId="0" fontId="24" fillId="5" borderId="37"/>
    <xf numFmtId="0" fontId="32" fillId="0" borderId="0"/>
    <xf numFmtId="0" fontId="32" fillId="0" borderId="0"/>
    <xf numFmtId="0" fontId="31" fillId="0" borderId="0">
      <alignment horizontal="left" wrapText="1"/>
    </xf>
    <xf numFmtId="0" fontId="22" fillId="0" borderId="51"/>
    <xf numFmtId="0" fontId="22" fillId="0" borderId="51"/>
    <xf numFmtId="49" fontId="22" fillId="0" borderId="0"/>
    <xf numFmtId="0" fontId="22" fillId="0" borderId="40"/>
    <xf numFmtId="0" fontId="22" fillId="0" borderId="40"/>
    <xf numFmtId="0" fontId="24" fillId="0" borderId="0">
      <alignment horizontal="right"/>
    </xf>
    <xf numFmtId="4" fontId="24" fillId="0" borderId="17">
      <alignment horizontal="right"/>
    </xf>
    <xf numFmtId="4" fontId="24" fillId="0" borderId="17">
      <alignment horizontal="right"/>
    </xf>
    <xf numFmtId="49" fontId="24" fillId="0" borderId="0">
      <alignment horizontal="right"/>
    </xf>
    <xf numFmtId="49" fontId="24" fillId="0" borderId="24">
      <alignment horizontal="center"/>
    </xf>
    <xf numFmtId="49" fontId="24" fillId="0" borderId="24">
      <alignment horizontal="center"/>
    </xf>
    <xf numFmtId="0" fontId="24" fillId="0" borderId="0">
      <alignment horizontal="left" wrapText="1"/>
    </xf>
    <xf numFmtId="0" fontId="24" fillId="0" borderId="52">
      <alignment horizontal="left" wrapText="1"/>
    </xf>
    <xf numFmtId="0" fontId="24" fillId="0" borderId="52">
      <alignment horizontal="left" wrapText="1"/>
    </xf>
    <xf numFmtId="0" fontId="24" fillId="0" borderId="8">
      <alignment horizontal="left"/>
    </xf>
    <xf numFmtId="0" fontId="24" fillId="0" borderId="21">
      <alignment horizontal="left" wrapText="1" indent="1"/>
    </xf>
    <xf numFmtId="0" fontId="24" fillId="0" borderId="21">
      <alignment horizontal="left" wrapText="1" indent="1"/>
    </xf>
    <xf numFmtId="0" fontId="24" fillId="0" borderId="10">
      <alignment horizontal="left" wrapText="1"/>
    </xf>
    <xf numFmtId="0" fontId="24" fillId="0" borderId="20">
      <alignment horizontal="left" wrapText="1" indent="2"/>
    </xf>
    <xf numFmtId="0" fontId="24" fillId="0" borderId="20">
      <alignment horizontal="left" wrapText="1" indent="2"/>
    </xf>
    <xf numFmtId="0" fontId="24" fillId="0" borderId="42"/>
    <xf numFmtId="0" fontId="22" fillId="3" borderId="54"/>
    <xf numFmtId="0" fontId="22" fillId="3" borderId="54"/>
    <xf numFmtId="0" fontId="25" fillId="0" borderId="53">
      <alignment horizontal="left" wrapText="1"/>
    </xf>
    <xf numFmtId="0" fontId="24" fillId="5" borderId="26"/>
    <xf numFmtId="0" fontId="24" fillId="5" borderId="26"/>
    <xf numFmtId="49" fontId="24" fillId="0" borderId="0">
      <alignment horizontal="center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49" fontId="24" fillId="0" borderId="34">
      <alignment horizontal="center" wrapText="1"/>
    </xf>
    <xf numFmtId="49" fontId="22" fillId="0" borderId="0"/>
    <xf numFmtId="49" fontId="22" fillId="0" borderId="0"/>
    <xf numFmtId="0" fontId="24" fillId="0" borderId="55"/>
    <xf numFmtId="0" fontId="24" fillId="0" borderId="0">
      <alignment horizontal="right"/>
    </xf>
    <xf numFmtId="0" fontId="24" fillId="0" borderId="0">
      <alignment horizontal="right"/>
    </xf>
    <xf numFmtId="0" fontId="24" fillId="0" borderId="56">
      <alignment horizontal="center" wrapText="1"/>
    </xf>
    <xf numFmtId="49" fontId="24" fillId="0" borderId="0">
      <alignment horizontal="right"/>
    </xf>
    <xf numFmtId="49" fontId="24" fillId="0" borderId="0">
      <alignment horizontal="right"/>
    </xf>
    <xf numFmtId="0" fontId="22" fillId="0" borderId="37"/>
    <xf numFmtId="0" fontId="24" fillId="0" borderId="0">
      <alignment horizontal="left" wrapText="1"/>
    </xf>
    <xf numFmtId="0" fontId="24" fillId="0" borderId="0">
      <alignment horizontal="left" wrapText="1"/>
    </xf>
    <xf numFmtId="49" fontId="24" fillId="0" borderId="0">
      <alignment horizontal="center"/>
    </xf>
    <xf numFmtId="0" fontId="24" fillId="0" borderId="8">
      <alignment horizontal="left"/>
    </xf>
    <xf numFmtId="0" fontId="24" fillId="0" borderId="8">
      <alignment horizontal="left"/>
    </xf>
    <xf numFmtId="49" fontId="24" fillId="0" borderId="9">
      <alignment horizontal="center" wrapText="1"/>
    </xf>
    <xf numFmtId="0" fontId="24" fillId="0" borderId="10">
      <alignment horizontal="left" wrapText="1"/>
    </xf>
    <xf numFmtId="0" fontId="24" fillId="0" borderId="10">
      <alignment horizontal="left" wrapText="1"/>
    </xf>
    <xf numFmtId="49" fontId="24" fillId="0" borderId="11">
      <alignment horizontal="center" wrapText="1"/>
    </xf>
    <xf numFmtId="0" fontId="24" fillId="0" borderId="42"/>
    <xf numFmtId="0" fontId="24" fillId="0" borderId="42"/>
    <xf numFmtId="49" fontId="24" fillId="0" borderId="8"/>
    <xf numFmtId="0" fontId="25" fillId="0" borderId="53">
      <alignment horizontal="left" wrapText="1"/>
    </xf>
    <xf numFmtId="0" fontId="25" fillId="0" borderId="53">
      <alignment horizontal="left" wrapText="1"/>
    </xf>
    <xf numFmtId="4" fontId="24" fillId="0" borderId="13">
      <alignment horizontal="right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4" fontId="24" fillId="0" borderId="9">
      <alignment horizontal="right"/>
    </xf>
    <xf numFmtId="49" fontId="24" fillId="0" borderId="0">
      <alignment horizontal="center" wrapText="1"/>
    </xf>
    <xf numFmtId="49" fontId="24" fillId="0" borderId="0">
      <alignment horizontal="center" wrapText="1"/>
    </xf>
    <xf numFmtId="4" fontId="24" fillId="0" borderId="16">
      <alignment horizontal="right"/>
    </xf>
    <xf numFmtId="49" fontId="24" fillId="0" borderId="34">
      <alignment horizontal="center" wrapText="1"/>
    </xf>
    <xf numFmtId="49" fontId="24" fillId="0" borderId="34">
      <alignment horizontal="center" wrapText="1"/>
    </xf>
    <xf numFmtId="49" fontId="24" fillId="0" borderId="17">
      <alignment horizontal="center"/>
    </xf>
    <xf numFmtId="0" fontId="24" fillId="0" borderId="55"/>
    <xf numFmtId="0" fontId="24" fillId="0" borderId="55"/>
    <xf numFmtId="4" fontId="24" fillId="0" borderId="18">
      <alignment horizontal="right"/>
    </xf>
    <xf numFmtId="0" fontId="24" fillId="0" borderId="56">
      <alignment horizontal="center" wrapText="1"/>
    </xf>
    <xf numFmtId="0" fontId="24" fillId="0" borderId="56">
      <alignment horizontal="center" wrapText="1"/>
    </xf>
    <xf numFmtId="0" fontId="24" fillId="0" borderId="19">
      <alignment horizontal="left" wrapText="1"/>
    </xf>
    <xf numFmtId="0" fontId="22" fillId="3" borderId="37"/>
    <xf numFmtId="0" fontId="22" fillId="3" borderId="37"/>
    <xf numFmtId="0" fontId="25" fillId="0" borderId="20">
      <alignment horizontal="left" wrapText="1"/>
    </xf>
    <xf numFmtId="49" fontId="24" fillId="0" borderId="15">
      <alignment horizontal="center"/>
    </xf>
    <xf numFmtId="49" fontId="24" fillId="0" borderId="15">
      <alignment horizontal="center"/>
    </xf>
    <xf numFmtId="0" fontId="24" fillId="0" borderId="8"/>
    <xf numFmtId="0" fontId="22" fillId="0" borderId="37"/>
    <xf numFmtId="0" fontId="22" fillId="0" borderId="37"/>
    <xf numFmtId="0" fontId="22" fillId="0" borderId="8"/>
    <xf numFmtId="0" fontId="21" fillId="0" borderId="0"/>
    <xf numFmtId="0" fontId="35" fillId="0" borderId="0"/>
  </cellStyleXfs>
  <cellXfs count="94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8" fillId="2" borderId="7" xfId="1" applyNumberFormat="1" applyFont="1" applyFill="1" applyBorder="1" applyAlignment="1">
      <alignment horizontal="center" vertical="top"/>
    </xf>
    <xf numFmtId="164" fontId="8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9" fillId="2" borderId="7" xfId="1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 shrinkToFit="1"/>
    </xf>
    <xf numFmtId="164" fontId="10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justify" vertical="top" wrapText="1" shrinkToFit="1"/>
    </xf>
    <xf numFmtId="0" fontId="12" fillId="2" borderId="7" xfId="0" applyFont="1" applyFill="1" applyBorder="1" applyAlignment="1">
      <alignment horizontal="justify" vertical="top" wrapText="1" shrinkToFit="1"/>
    </xf>
    <xf numFmtId="164" fontId="13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164" fontId="8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0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164" fontId="16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9" fillId="2" borderId="7" xfId="0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left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7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7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3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3" fillId="2" borderId="7" xfId="0" applyNumberFormat="1" applyFont="1" applyFill="1" applyBorder="1" applyAlignment="1">
      <alignment horizontal="center" vertical="top" shrinkToFit="1"/>
    </xf>
    <xf numFmtId="164" fontId="19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20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topLeftCell="A31" zoomScale="80" zoomScaleNormal="80" workbookViewId="0">
      <selection activeCell="N59" sqref="N59"/>
    </sheetView>
  </sheetViews>
  <sheetFormatPr defaultRowHeight="12.75" x14ac:dyDescent="0.2"/>
  <cols>
    <col min="1" max="1" width="10.7109375" style="1" customWidth="1"/>
    <col min="2" max="2" width="121.71093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2" width="13.5703125" style="1" bestFit="1" customWidth="1"/>
    <col min="13" max="13" width="12.42578125" style="1" bestFit="1" customWidth="1"/>
    <col min="14" max="16384" width="9.140625" style="1"/>
  </cols>
  <sheetData>
    <row r="1" spans="1:13" x14ac:dyDescent="0.2">
      <c r="C1" s="2"/>
      <c r="D1" s="3"/>
      <c r="G1" s="4" t="s">
        <v>0</v>
      </c>
      <c r="H1" s="4"/>
      <c r="I1" s="4"/>
      <c r="J1" s="4"/>
    </row>
    <row r="2" spans="1:13" ht="15.75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3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3" x14ac:dyDescent="0.2">
      <c r="A4" s="7"/>
      <c r="B4" s="8"/>
      <c r="C4" s="9"/>
      <c r="D4" s="8"/>
      <c r="E4" s="8"/>
      <c r="F4" s="8"/>
      <c r="G4" s="8"/>
      <c r="H4" s="8"/>
      <c r="I4" s="10"/>
      <c r="J4" s="11" t="s">
        <v>3</v>
      </c>
    </row>
    <row r="5" spans="1:13" x14ac:dyDescent="0.2">
      <c r="A5" s="12" t="s">
        <v>4</v>
      </c>
      <c r="B5" s="12" t="s">
        <v>5</v>
      </c>
      <c r="C5" s="13" t="s">
        <v>6</v>
      </c>
      <c r="D5" s="14"/>
      <c r="E5" s="15"/>
      <c r="F5" s="16" t="s">
        <v>7</v>
      </c>
      <c r="G5" s="17"/>
      <c r="H5" s="18"/>
      <c r="I5" s="12" t="s">
        <v>8</v>
      </c>
      <c r="J5" s="19" t="s">
        <v>9</v>
      </c>
    </row>
    <row r="6" spans="1:13" x14ac:dyDescent="0.2">
      <c r="A6" s="20"/>
      <c r="B6" s="20"/>
      <c r="C6" s="21" t="s">
        <v>10</v>
      </c>
      <c r="D6" s="21" t="s">
        <v>11</v>
      </c>
      <c r="E6" s="21" t="s">
        <v>12</v>
      </c>
      <c r="F6" s="12" t="s">
        <v>10</v>
      </c>
      <c r="G6" s="12" t="s">
        <v>11</v>
      </c>
      <c r="H6" s="21" t="s">
        <v>12</v>
      </c>
      <c r="I6" s="20"/>
      <c r="J6" s="22"/>
    </row>
    <row r="7" spans="1:13" ht="15.75" customHeight="1" x14ac:dyDescent="0.2">
      <c r="A7" s="23"/>
      <c r="B7" s="23"/>
      <c r="C7" s="24"/>
      <c r="D7" s="24"/>
      <c r="E7" s="24"/>
      <c r="F7" s="23"/>
      <c r="G7" s="23"/>
      <c r="H7" s="24"/>
      <c r="I7" s="23"/>
      <c r="J7" s="25"/>
    </row>
    <row r="8" spans="1:13" ht="12.75" customHeight="1" x14ac:dyDescent="0.2">
      <c r="A8" s="26">
        <v>1</v>
      </c>
      <c r="B8" s="26">
        <v>2</v>
      </c>
      <c r="C8" s="26">
        <v>3</v>
      </c>
      <c r="D8" s="26">
        <v>4</v>
      </c>
      <c r="E8" s="26" t="s">
        <v>13</v>
      </c>
      <c r="F8" s="26">
        <v>6</v>
      </c>
      <c r="G8" s="26">
        <v>7</v>
      </c>
      <c r="H8" s="26" t="s">
        <v>14</v>
      </c>
      <c r="I8" s="26" t="s">
        <v>15</v>
      </c>
      <c r="J8" s="27" t="s">
        <v>16</v>
      </c>
    </row>
    <row r="9" spans="1:13" x14ac:dyDescent="0.2">
      <c r="A9" s="28"/>
      <c r="B9" s="29" t="s">
        <v>17</v>
      </c>
      <c r="C9" s="30">
        <f>C10+C18</f>
        <v>185974204.5</v>
      </c>
      <c r="D9" s="30">
        <f>D10+D18</f>
        <v>109169806.5</v>
      </c>
      <c r="E9" s="31">
        <f>D9/C9*100</f>
        <v>58.701585412615657</v>
      </c>
      <c r="F9" s="32">
        <f>F10+F18</f>
        <v>192488949.20000002</v>
      </c>
      <c r="G9" s="32">
        <f>G10+G18</f>
        <v>109540107</v>
      </c>
      <c r="H9" s="33">
        <f t="shared" ref="H9:H19" si="0">G9/F9*100</f>
        <v>56.907218546964764</v>
      </c>
      <c r="I9" s="34">
        <f>G9-D9</f>
        <v>370300.5</v>
      </c>
      <c r="J9" s="34">
        <f>G9/D9*100</f>
        <v>100.33919680896383</v>
      </c>
      <c r="K9" s="2"/>
      <c r="L9" s="2"/>
      <c r="M9" s="2"/>
    </row>
    <row r="10" spans="1:13" x14ac:dyDescent="0.2">
      <c r="A10" s="28"/>
      <c r="B10" s="35" t="s">
        <v>18</v>
      </c>
      <c r="C10" s="36">
        <v>169614515.90000001</v>
      </c>
      <c r="D10" s="36">
        <v>99147986</v>
      </c>
      <c r="E10" s="37">
        <f t="shared" ref="E10:E19" si="1">D10/C10*100</f>
        <v>58.454894307781359</v>
      </c>
      <c r="F10" s="38">
        <v>170203455.80000001</v>
      </c>
      <c r="G10" s="38">
        <v>98521888</v>
      </c>
      <c r="H10" s="39">
        <f t="shared" si="0"/>
        <v>57.884775333686257</v>
      </c>
      <c r="I10" s="37">
        <f t="shared" ref="I10:I19" si="2">G10-D10</f>
        <v>-626098</v>
      </c>
      <c r="J10" s="37">
        <f t="shared" ref="J10:J19" si="3">G10/D10*100</f>
        <v>99.368521716618631</v>
      </c>
      <c r="L10" s="2"/>
      <c r="M10" s="2"/>
    </row>
    <row r="11" spans="1:13" x14ac:dyDescent="0.2">
      <c r="A11" s="28"/>
      <c r="B11" s="35" t="s">
        <v>19</v>
      </c>
      <c r="C11" s="36">
        <v>160329412.5</v>
      </c>
      <c r="D11" s="36">
        <v>93619624.200000003</v>
      </c>
      <c r="E11" s="37">
        <f t="shared" si="1"/>
        <v>58.392045938545436</v>
      </c>
      <c r="F11" s="38">
        <v>162103917.59999999</v>
      </c>
      <c r="G11" s="38">
        <v>92818094.400000006</v>
      </c>
      <c r="H11" s="39">
        <f t="shared" si="0"/>
        <v>57.258390651010401</v>
      </c>
      <c r="I11" s="37">
        <f t="shared" si="2"/>
        <v>-801529.79999999702</v>
      </c>
      <c r="J11" s="37">
        <f t="shared" si="3"/>
        <v>99.143844245424788</v>
      </c>
      <c r="K11" s="2"/>
    </row>
    <row r="12" spans="1:13" x14ac:dyDescent="0.2">
      <c r="A12" s="28"/>
      <c r="B12" s="35" t="s">
        <v>20</v>
      </c>
      <c r="C12" s="40">
        <v>62527931.299999997</v>
      </c>
      <c r="D12" s="37">
        <v>41235744.600000001</v>
      </c>
      <c r="E12" s="37">
        <f t="shared" si="1"/>
        <v>65.947719271499395</v>
      </c>
      <c r="F12" s="38">
        <v>63279700</v>
      </c>
      <c r="G12" s="38">
        <v>35920900.399999999</v>
      </c>
      <c r="H12" s="39">
        <f t="shared" si="0"/>
        <v>56.765282389139017</v>
      </c>
      <c r="I12" s="37">
        <f t="shared" si="2"/>
        <v>-5314844.200000003</v>
      </c>
      <c r="J12" s="37">
        <f t="shared" si="3"/>
        <v>87.111074987112019</v>
      </c>
    </row>
    <row r="13" spans="1:13" x14ac:dyDescent="0.2">
      <c r="A13" s="28"/>
      <c r="B13" s="41" t="s">
        <v>21</v>
      </c>
      <c r="C13" s="42">
        <v>49186655.769620001</v>
      </c>
      <c r="D13" s="40">
        <v>25423619.600000001</v>
      </c>
      <c r="E13" s="37">
        <f t="shared" si="1"/>
        <v>51.68804262497315</v>
      </c>
      <c r="F13" s="38">
        <v>49208807.399999999</v>
      </c>
      <c r="G13" s="38">
        <v>28077715.199999999</v>
      </c>
      <c r="H13" s="39">
        <f t="shared" si="0"/>
        <v>57.058312695462718</v>
      </c>
      <c r="I13" s="37">
        <f t="shared" si="2"/>
        <v>2654095.5999999978</v>
      </c>
      <c r="J13" s="37">
        <f t="shared" si="3"/>
        <v>110.43948753858793</v>
      </c>
    </row>
    <row r="14" spans="1:13" ht="15" customHeight="1" x14ac:dyDescent="0.2">
      <c r="A14" s="28"/>
      <c r="B14" s="43" t="s">
        <v>22</v>
      </c>
      <c r="C14" s="42">
        <v>30937208.199999999</v>
      </c>
      <c r="D14" s="40">
        <v>16849138.600000001</v>
      </c>
      <c r="E14" s="37">
        <f t="shared" si="1"/>
        <v>54.462375826141937</v>
      </c>
      <c r="F14" s="38">
        <v>29970917.5</v>
      </c>
      <c r="G14" s="38">
        <v>16339978.6</v>
      </c>
      <c r="H14" s="39">
        <f>G14/F14*100</f>
        <v>54.519447394294815</v>
      </c>
      <c r="I14" s="37">
        <f t="shared" si="2"/>
        <v>-509160.00000000186</v>
      </c>
      <c r="J14" s="37">
        <f t="shared" si="3"/>
        <v>96.978124448451013</v>
      </c>
    </row>
    <row r="15" spans="1:13" ht="15" customHeight="1" x14ac:dyDescent="0.2">
      <c r="A15" s="28"/>
      <c r="B15" s="43" t="s">
        <v>23</v>
      </c>
      <c r="C15" s="42">
        <v>4128988.8</v>
      </c>
      <c r="D15" s="40">
        <v>2151022</v>
      </c>
      <c r="E15" s="37">
        <f t="shared" si="1"/>
        <v>52.095612368820184</v>
      </c>
      <c r="F15" s="38">
        <v>4211337.7</v>
      </c>
      <c r="G15" s="38">
        <v>2305001.7999999998</v>
      </c>
      <c r="H15" s="39">
        <f>G15/F15*100</f>
        <v>54.733245448352427</v>
      </c>
      <c r="I15" s="37">
        <f t="shared" si="2"/>
        <v>153979.79999999981</v>
      </c>
      <c r="J15" s="37">
        <f t="shared" si="3"/>
        <v>107.15844840266627</v>
      </c>
    </row>
    <row r="16" spans="1:13" x14ac:dyDescent="0.2">
      <c r="A16" s="28"/>
      <c r="B16" s="43" t="s">
        <v>24</v>
      </c>
      <c r="C16" s="42">
        <v>11392520.368309999</v>
      </c>
      <c r="D16" s="40">
        <v>6160378.5</v>
      </c>
      <c r="E16" s="37">
        <f t="shared" si="1"/>
        <v>54.073886206392174</v>
      </c>
      <c r="F16" s="44">
        <v>12369002</v>
      </c>
      <c r="G16" s="44">
        <v>6376351.2000000002</v>
      </c>
      <c r="H16" s="39">
        <f>G16/F16*100</f>
        <v>51.551056423145539</v>
      </c>
      <c r="I16" s="37">
        <f t="shared" si="2"/>
        <v>215972.70000000019</v>
      </c>
      <c r="J16" s="37">
        <f t="shared" si="3"/>
        <v>103.50583490933228</v>
      </c>
    </row>
    <row r="17" spans="1:10" ht="15" customHeight="1" x14ac:dyDescent="0.2">
      <c r="A17" s="28"/>
      <c r="B17" s="43" t="s">
        <v>25</v>
      </c>
      <c r="C17" s="42">
        <v>9285103.4000000004</v>
      </c>
      <c r="D17" s="40">
        <v>5528361.7999999998</v>
      </c>
      <c r="E17" s="37">
        <f t="shared" si="1"/>
        <v>59.540121007160771</v>
      </c>
      <c r="F17" s="44">
        <v>8099538.2000000002</v>
      </c>
      <c r="G17" s="44">
        <v>5703793.5999999996</v>
      </c>
      <c r="H17" s="39">
        <f>G17/F17*100</f>
        <v>70.42121981719896</v>
      </c>
      <c r="I17" s="37">
        <f t="shared" si="2"/>
        <v>175431.79999999981</v>
      </c>
      <c r="J17" s="37">
        <f t="shared" si="3"/>
        <v>103.1733053361305</v>
      </c>
    </row>
    <row r="18" spans="1:10" x14ac:dyDescent="0.2">
      <c r="A18" s="28"/>
      <c r="B18" s="45" t="s">
        <v>26</v>
      </c>
      <c r="C18" s="42">
        <v>16359688.6</v>
      </c>
      <c r="D18" s="40">
        <v>10021820.5</v>
      </c>
      <c r="E18" s="37">
        <f t="shared" si="1"/>
        <v>61.259237538298862</v>
      </c>
      <c r="F18" s="44">
        <v>22285493.399999999</v>
      </c>
      <c r="G18" s="44">
        <v>11018219</v>
      </c>
      <c r="H18" s="39">
        <f t="shared" si="0"/>
        <v>49.441216320568429</v>
      </c>
      <c r="I18" s="37">
        <f t="shared" si="2"/>
        <v>996398.5</v>
      </c>
      <c r="J18" s="37">
        <f t="shared" si="3"/>
        <v>109.94229042517773</v>
      </c>
    </row>
    <row r="19" spans="1:10" x14ac:dyDescent="0.2">
      <c r="A19" s="28"/>
      <c r="B19" s="45" t="s">
        <v>27</v>
      </c>
      <c r="C19" s="42">
        <v>14793573.1</v>
      </c>
      <c r="D19" s="40">
        <v>8780652.1999999993</v>
      </c>
      <c r="E19" s="37">
        <f t="shared" si="1"/>
        <v>59.354505775213958</v>
      </c>
      <c r="F19" s="44">
        <v>19999796.800000001</v>
      </c>
      <c r="G19" s="44">
        <v>10315265.9</v>
      </c>
      <c r="H19" s="39">
        <f t="shared" si="0"/>
        <v>51.576853520831769</v>
      </c>
      <c r="I19" s="37">
        <f t="shared" si="2"/>
        <v>1534613.7000000011</v>
      </c>
      <c r="J19" s="37">
        <f t="shared" si="3"/>
        <v>117.47721769460362</v>
      </c>
    </row>
    <row r="20" spans="1:10" x14ac:dyDescent="0.2">
      <c r="A20" s="28"/>
      <c r="B20" s="46"/>
      <c r="C20" s="36"/>
      <c r="D20" s="36"/>
      <c r="E20" s="37"/>
      <c r="F20" s="47"/>
      <c r="G20" s="47"/>
      <c r="H20" s="39"/>
      <c r="I20" s="37"/>
      <c r="J20" s="37"/>
    </row>
    <row r="21" spans="1:10" x14ac:dyDescent="0.2">
      <c r="A21" s="28"/>
      <c r="B21" s="48" t="s">
        <v>28</v>
      </c>
      <c r="C21" s="49">
        <f>C22+C27+C28+C31+C36+C37+C38+C39+C40+C41+C42+C43+C45+C46</f>
        <v>216000806.90000001</v>
      </c>
      <c r="D21" s="49">
        <f>D22+D27+D28+D31+D36+D37+D38+D39+D40+D41+D42+D43+D45+D46</f>
        <v>103866056.39999999</v>
      </c>
      <c r="E21" s="31">
        <f t="shared" ref="E21:E46" si="4">D21/C21*100</f>
        <v>48.085957590003794</v>
      </c>
      <c r="F21" s="50">
        <f>F22+F27+F28+F31+F36+F37+F38+F39+F40+F41+F42+F43+F45+F46</f>
        <v>222112777.40000001</v>
      </c>
      <c r="G21" s="50">
        <f>G22+G27+G28+G31+G36+G37+G38+G39+G40+G41+G42+G43+G45+G46</f>
        <v>113327487.50000001</v>
      </c>
      <c r="H21" s="33">
        <f>G21/F21*100</f>
        <v>51.022498042023948</v>
      </c>
      <c r="I21" s="34">
        <f t="shared" ref="I21:I47" si="5">G21-D21</f>
        <v>9461431.1000000238</v>
      </c>
      <c r="J21" s="34">
        <f t="shared" ref="J21:J46" si="6">G21/D21*100</f>
        <v>109.10926189742199</v>
      </c>
    </row>
    <row r="22" spans="1:10" x14ac:dyDescent="0.2">
      <c r="A22" s="51" t="s">
        <v>29</v>
      </c>
      <c r="B22" s="29" t="s">
        <v>30</v>
      </c>
      <c r="C22" s="52">
        <v>18130991</v>
      </c>
      <c r="D22" s="52">
        <v>7880178.2999999998</v>
      </c>
      <c r="E22" s="31">
        <f t="shared" si="4"/>
        <v>43.462479794954398</v>
      </c>
      <c r="F22" s="53">
        <v>19086590.600000001</v>
      </c>
      <c r="G22" s="53">
        <v>8282851</v>
      </c>
      <c r="H22" s="33">
        <f t="shared" ref="H22:H46" si="7">G22/F22*100</f>
        <v>43.396178885924229</v>
      </c>
      <c r="I22" s="34">
        <f t="shared" si="5"/>
        <v>402672.70000000019</v>
      </c>
      <c r="J22" s="34">
        <f t="shared" si="6"/>
        <v>105.1099440224595</v>
      </c>
    </row>
    <row r="23" spans="1:10" x14ac:dyDescent="0.2">
      <c r="A23" s="54" t="s">
        <v>31</v>
      </c>
      <c r="B23" s="35" t="s">
        <v>32</v>
      </c>
      <c r="C23" s="55">
        <v>8551869.6999999993</v>
      </c>
      <c r="D23" s="55">
        <v>4241876.8</v>
      </c>
      <c r="E23" s="37">
        <f t="shared" si="4"/>
        <v>49.601747323161391</v>
      </c>
      <c r="F23" s="56">
        <v>9223231.3000000007</v>
      </c>
      <c r="G23" s="56">
        <v>4535937.3</v>
      </c>
      <c r="H23" s="39">
        <f t="shared" si="7"/>
        <v>49.179481165131349</v>
      </c>
      <c r="I23" s="57">
        <f t="shared" si="5"/>
        <v>294060.5</v>
      </c>
      <c r="J23" s="57">
        <f t="shared" si="6"/>
        <v>106.93232061808114</v>
      </c>
    </row>
    <row r="24" spans="1:10" x14ac:dyDescent="0.2">
      <c r="A24" s="54" t="s">
        <v>33</v>
      </c>
      <c r="B24" s="35" t="s">
        <v>34</v>
      </c>
      <c r="C24" s="55">
        <v>398820.48941000004</v>
      </c>
      <c r="D24" s="55">
        <v>221408.4</v>
      </c>
      <c r="E24" s="37">
        <f t="shared" si="4"/>
        <v>55.515803695929264</v>
      </c>
      <c r="F24" s="56">
        <v>442989.8</v>
      </c>
      <c r="G24" s="56">
        <v>259435.9</v>
      </c>
      <c r="H24" s="39">
        <f t="shared" si="7"/>
        <v>58.564757021493499</v>
      </c>
      <c r="I24" s="57">
        <f t="shared" si="5"/>
        <v>38027.5</v>
      </c>
      <c r="J24" s="57">
        <f t="shared" si="6"/>
        <v>117.17527428950302</v>
      </c>
    </row>
    <row r="25" spans="1:10" ht="27.75" customHeight="1" x14ac:dyDescent="0.2">
      <c r="A25" s="54" t="s">
        <v>35</v>
      </c>
      <c r="B25" s="35" t="s">
        <v>36</v>
      </c>
      <c r="C25" s="55">
        <v>574711.9</v>
      </c>
      <c r="D25" s="55">
        <v>299179.7</v>
      </c>
      <c r="E25" s="37">
        <f t="shared" si="4"/>
        <v>52.057335162191698</v>
      </c>
      <c r="F25" s="56">
        <v>578404.9</v>
      </c>
      <c r="G25" s="56">
        <v>292051.59999999998</v>
      </c>
      <c r="H25" s="39">
        <f t="shared" si="7"/>
        <v>50.49258745906198</v>
      </c>
      <c r="I25" s="57">
        <f t="shared" si="5"/>
        <v>-7128.1000000000349</v>
      </c>
      <c r="J25" s="57">
        <f t="shared" si="6"/>
        <v>97.617451986214292</v>
      </c>
    </row>
    <row r="26" spans="1:10" ht="15.75" customHeight="1" x14ac:dyDescent="0.2">
      <c r="A26" s="54" t="s">
        <v>37</v>
      </c>
      <c r="B26" s="35" t="s">
        <v>38</v>
      </c>
      <c r="C26" s="55">
        <v>404074.5</v>
      </c>
      <c r="D26" s="55">
        <v>464063</v>
      </c>
      <c r="E26" s="37">
        <f t="shared" si="4"/>
        <v>114.84590094153431</v>
      </c>
      <c r="F26" s="56">
        <v>213446.9</v>
      </c>
      <c r="G26" s="56">
        <v>44424.5</v>
      </c>
      <c r="H26" s="39">
        <f t="shared" si="7"/>
        <v>20.812904755234207</v>
      </c>
      <c r="I26" s="57">
        <f t="shared" si="5"/>
        <v>-419638.5</v>
      </c>
      <c r="J26" s="57">
        <f t="shared" si="6"/>
        <v>9.5729459146710685</v>
      </c>
    </row>
    <row r="27" spans="1:10" ht="18" customHeight="1" x14ac:dyDescent="0.2">
      <c r="A27" s="51" t="s">
        <v>39</v>
      </c>
      <c r="B27" s="29" t="s">
        <v>40</v>
      </c>
      <c r="C27" s="52">
        <v>71362.100000000006</v>
      </c>
      <c r="D27" s="52">
        <v>36169.599999999999</v>
      </c>
      <c r="E27" s="31">
        <f t="shared" si="4"/>
        <v>50.684607095362942</v>
      </c>
      <c r="F27" s="53">
        <v>78850.5</v>
      </c>
      <c r="G27" s="53">
        <v>38520.1</v>
      </c>
      <c r="H27" s="33">
        <f t="shared" si="7"/>
        <v>48.852068154291985</v>
      </c>
      <c r="I27" s="31">
        <f t="shared" si="5"/>
        <v>2350.5</v>
      </c>
      <c r="J27" s="31">
        <f t="shared" si="6"/>
        <v>106.49855126957446</v>
      </c>
    </row>
    <row r="28" spans="1:10" ht="15.75" customHeight="1" x14ac:dyDescent="0.2">
      <c r="A28" s="51" t="s">
        <v>41</v>
      </c>
      <c r="B28" s="29" t="s">
        <v>42</v>
      </c>
      <c r="C28" s="52">
        <v>3245080.2</v>
      </c>
      <c r="D28" s="52">
        <v>1630633.7</v>
      </c>
      <c r="E28" s="31">
        <f t="shared" si="4"/>
        <v>50.24941140129603</v>
      </c>
      <c r="F28" s="53">
        <v>2997782.7</v>
      </c>
      <c r="G28" s="53">
        <v>1524697.7</v>
      </c>
      <c r="H28" s="33">
        <f t="shared" si="7"/>
        <v>50.860847919363863</v>
      </c>
      <c r="I28" s="31">
        <f t="shared" si="5"/>
        <v>-105936</v>
      </c>
      <c r="J28" s="31">
        <f t="shared" si="6"/>
        <v>93.503384604402569</v>
      </c>
    </row>
    <row r="29" spans="1:10" ht="28.5" customHeight="1" x14ac:dyDescent="0.2">
      <c r="A29" s="54" t="s">
        <v>43</v>
      </c>
      <c r="B29" s="35" t="s">
        <v>44</v>
      </c>
      <c r="C29" s="58">
        <v>1003428.2</v>
      </c>
      <c r="D29" s="58">
        <v>381958.7</v>
      </c>
      <c r="E29" s="37">
        <f t="shared" si="4"/>
        <v>38.065374283880004</v>
      </c>
      <c r="F29" s="59">
        <v>704624.5</v>
      </c>
      <c r="G29" s="59">
        <v>291520.8</v>
      </c>
      <c r="H29" s="39">
        <f t="shared" si="7"/>
        <v>41.372504078413399</v>
      </c>
      <c r="I29" s="57">
        <f t="shared" si="5"/>
        <v>-90437.900000000023</v>
      </c>
      <c r="J29" s="57">
        <f t="shared" si="6"/>
        <v>76.322597181318287</v>
      </c>
    </row>
    <row r="30" spans="1:10" x14ac:dyDescent="0.2">
      <c r="A30" s="54" t="s">
        <v>45</v>
      </c>
      <c r="B30" s="35" t="s">
        <v>46</v>
      </c>
      <c r="C30" s="58">
        <v>1676600.6</v>
      </c>
      <c r="D30" s="58">
        <v>870450.4</v>
      </c>
      <c r="E30" s="37">
        <f t="shared" si="4"/>
        <v>51.917576553414094</v>
      </c>
      <c r="F30" s="59">
        <v>1764716.5</v>
      </c>
      <c r="G30" s="59">
        <v>932653.3</v>
      </c>
      <c r="H30" s="39">
        <f t="shared" si="7"/>
        <v>52.850035685618622</v>
      </c>
      <c r="I30" s="57">
        <f t="shared" si="5"/>
        <v>62202.900000000023</v>
      </c>
      <c r="J30" s="57">
        <f t="shared" si="6"/>
        <v>107.14605909768093</v>
      </c>
    </row>
    <row r="31" spans="1:10" x14ac:dyDescent="0.2">
      <c r="A31" s="51" t="s">
        <v>47</v>
      </c>
      <c r="B31" s="29" t="s">
        <v>48</v>
      </c>
      <c r="C31" s="52">
        <v>34908092.100000001</v>
      </c>
      <c r="D31" s="52">
        <v>13297931.4</v>
      </c>
      <c r="E31" s="31">
        <f t="shared" si="4"/>
        <v>38.094122594571708</v>
      </c>
      <c r="F31" s="53">
        <v>36006331.200000003</v>
      </c>
      <c r="G31" s="53">
        <v>15382944.5</v>
      </c>
      <c r="H31" s="33">
        <f t="shared" si="7"/>
        <v>42.722887857011102</v>
      </c>
      <c r="I31" s="31">
        <f t="shared" si="5"/>
        <v>2085013.0999999996</v>
      </c>
      <c r="J31" s="31">
        <f t="shared" si="6"/>
        <v>115.67922887615438</v>
      </c>
    </row>
    <row r="32" spans="1:10" x14ac:dyDescent="0.2">
      <c r="A32" s="54" t="s">
        <v>49</v>
      </c>
      <c r="B32" s="35" t="s">
        <v>50</v>
      </c>
      <c r="C32" s="55">
        <v>6075979.7999999998</v>
      </c>
      <c r="D32" s="55">
        <v>3858357.3</v>
      </c>
      <c r="E32" s="37">
        <f t="shared" si="4"/>
        <v>63.501812497796649</v>
      </c>
      <c r="F32" s="56">
        <v>5236106.7</v>
      </c>
      <c r="G32" s="56">
        <v>3262748.7</v>
      </c>
      <c r="H32" s="39">
        <f t="shared" si="7"/>
        <v>62.312494510472824</v>
      </c>
      <c r="I32" s="37">
        <f t="shared" si="5"/>
        <v>-595608.59999999963</v>
      </c>
      <c r="J32" s="37">
        <f t="shared" si="6"/>
        <v>84.563155931670721</v>
      </c>
    </row>
    <row r="33" spans="1:11" x14ac:dyDescent="0.2">
      <c r="A33" s="54" t="s">
        <v>51</v>
      </c>
      <c r="B33" s="35" t="s">
        <v>52</v>
      </c>
      <c r="C33" s="55">
        <v>1713247.2</v>
      </c>
      <c r="D33" s="55">
        <v>740192.9</v>
      </c>
      <c r="E33" s="37">
        <f t="shared" si="4"/>
        <v>43.204092205724898</v>
      </c>
      <c r="F33" s="56">
        <v>1709060.2</v>
      </c>
      <c r="G33" s="56">
        <v>768979.3</v>
      </c>
      <c r="H33" s="39">
        <f t="shared" si="7"/>
        <v>44.994278141870019</v>
      </c>
      <c r="I33" s="37">
        <f t="shared" si="5"/>
        <v>28786.400000000023</v>
      </c>
      <c r="J33" s="37">
        <f t="shared" si="6"/>
        <v>103.88904027585242</v>
      </c>
    </row>
    <row r="34" spans="1:11" x14ac:dyDescent="0.2">
      <c r="A34" s="54" t="s">
        <v>53</v>
      </c>
      <c r="B34" s="35" t="s">
        <v>54</v>
      </c>
      <c r="C34" s="55">
        <v>20312887.699999999</v>
      </c>
      <c r="D34" s="55">
        <v>6214935</v>
      </c>
      <c r="E34" s="37">
        <f t="shared" si="4"/>
        <v>30.596019097767179</v>
      </c>
      <c r="F34" s="56">
        <v>21785248.399999999</v>
      </c>
      <c r="G34" s="56">
        <v>7645279.7999999998</v>
      </c>
      <c r="H34" s="39">
        <f t="shared" si="7"/>
        <v>35.093838085408294</v>
      </c>
      <c r="I34" s="37">
        <f t="shared" si="5"/>
        <v>1430344.7999999998</v>
      </c>
      <c r="J34" s="37">
        <f t="shared" si="6"/>
        <v>123.01463812574065</v>
      </c>
    </row>
    <row r="35" spans="1:11" x14ac:dyDescent="0.2">
      <c r="A35" s="54" t="s">
        <v>55</v>
      </c>
      <c r="B35" s="35" t="s">
        <v>56</v>
      </c>
      <c r="C35" s="55">
        <v>1406695.7</v>
      </c>
      <c r="D35" s="55">
        <v>356931.1</v>
      </c>
      <c r="E35" s="37">
        <f t="shared" si="4"/>
        <v>25.373725106289868</v>
      </c>
      <c r="F35" s="56">
        <v>1617050.8</v>
      </c>
      <c r="G35" s="56">
        <v>573372.5</v>
      </c>
      <c r="H35" s="39">
        <f t="shared" si="7"/>
        <v>35.457915113118275</v>
      </c>
      <c r="I35" s="37">
        <f t="shared" si="5"/>
        <v>216441.40000000002</v>
      </c>
      <c r="J35" s="57">
        <f t="shared" si="6"/>
        <v>160.63954639985141</v>
      </c>
    </row>
    <row r="36" spans="1:11" x14ac:dyDescent="0.2">
      <c r="A36" s="51" t="s">
        <v>57</v>
      </c>
      <c r="B36" s="29" t="s">
        <v>58</v>
      </c>
      <c r="C36" s="52">
        <v>27269652.399999999</v>
      </c>
      <c r="D36" s="52">
        <v>9372764.8000000007</v>
      </c>
      <c r="E36" s="31">
        <f t="shared" si="4"/>
        <v>34.370679400372559</v>
      </c>
      <c r="F36" s="53">
        <v>27282656.399999999</v>
      </c>
      <c r="G36" s="53">
        <v>11479124.5</v>
      </c>
      <c r="H36" s="33">
        <f t="shared" si="7"/>
        <v>42.074805076532066</v>
      </c>
      <c r="I36" s="34">
        <f t="shared" si="5"/>
        <v>2106359.6999999993</v>
      </c>
      <c r="J36" s="34">
        <f t="shared" si="6"/>
        <v>122.4731948890897</v>
      </c>
    </row>
    <row r="37" spans="1:11" x14ac:dyDescent="0.2">
      <c r="A37" s="51" t="s">
        <v>59</v>
      </c>
      <c r="B37" s="29" t="s">
        <v>60</v>
      </c>
      <c r="C37" s="52">
        <v>723445.1</v>
      </c>
      <c r="D37" s="52">
        <v>236504.8</v>
      </c>
      <c r="E37" s="31">
        <f t="shared" si="4"/>
        <v>32.691464770443531</v>
      </c>
      <c r="F37" s="53">
        <v>631741.19999999995</v>
      </c>
      <c r="G37" s="53">
        <v>162154.5</v>
      </c>
      <c r="H37" s="33">
        <f t="shared" si="7"/>
        <v>25.667868424601721</v>
      </c>
      <c r="I37" s="34">
        <f t="shared" si="5"/>
        <v>-74350.299999999988</v>
      </c>
      <c r="J37" s="34">
        <f t="shared" si="6"/>
        <v>68.562879062074018</v>
      </c>
    </row>
    <row r="38" spans="1:11" x14ac:dyDescent="0.2">
      <c r="A38" s="51" t="s">
        <v>61</v>
      </c>
      <c r="B38" s="29" t="s">
        <v>62</v>
      </c>
      <c r="C38" s="52">
        <v>56713509</v>
      </c>
      <c r="D38" s="52">
        <v>29246346.100000001</v>
      </c>
      <c r="E38" s="31">
        <f t="shared" si="4"/>
        <v>51.568570902569263</v>
      </c>
      <c r="F38" s="53">
        <v>58093105.299999997</v>
      </c>
      <c r="G38" s="53">
        <v>32764650.699999999</v>
      </c>
      <c r="H38" s="33">
        <f>G38/F38*100</f>
        <v>56.400239806082467</v>
      </c>
      <c r="I38" s="34">
        <f t="shared" si="5"/>
        <v>3518304.5999999978</v>
      </c>
      <c r="J38" s="34">
        <f t="shared" si="6"/>
        <v>112.02989456518809</v>
      </c>
    </row>
    <row r="39" spans="1:11" x14ac:dyDescent="0.2">
      <c r="A39" s="51" t="s">
        <v>63</v>
      </c>
      <c r="B39" s="29" t="s">
        <v>64</v>
      </c>
      <c r="C39" s="60">
        <v>8871072.3000000007</v>
      </c>
      <c r="D39" s="61">
        <v>3839040.8</v>
      </c>
      <c r="E39" s="31">
        <f t="shared" si="4"/>
        <v>43.275949853322686</v>
      </c>
      <c r="F39" s="62">
        <v>9412878.4000000004</v>
      </c>
      <c r="G39" s="50">
        <v>4453990.9000000004</v>
      </c>
      <c r="H39" s="33">
        <f>G39/F39*100</f>
        <v>47.3180541671504</v>
      </c>
      <c r="I39" s="31">
        <f t="shared" si="5"/>
        <v>614950.10000000056</v>
      </c>
      <c r="J39" s="31">
        <f t="shared" si="6"/>
        <v>116.01832676537329</v>
      </c>
    </row>
    <row r="40" spans="1:11" x14ac:dyDescent="0.2">
      <c r="A40" s="51" t="s">
        <v>65</v>
      </c>
      <c r="B40" s="29" t="s">
        <v>66</v>
      </c>
      <c r="C40" s="52">
        <v>25319924.699999999</v>
      </c>
      <c r="D40" s="52">
        <v>16860037.699999999</v>
      </c>
      <c r="E40" s="31">
        <f t="shared" si="4"/>
        <v>66.588024647640438</v>
      </c>
      <c r="F40" s="53">
        <v>22732791.600000001</v>
      </c>
      <c r="G40" s="53">
        <v>14531504.4</v>
      </c>
      <c r="H40" s="33">
        <f>G40/F40*100</f>
        <v>63.923096888813248</v>
      </c>
      <c r="I40" s="31">
        <f t="shared" si="5"/>
        <v>-2328533.2999999989</v>
      </c>
      <c r="J40" s="31">
        <f t="shared" si="6"/>
        <v>86.189038592719172</v>
      </c>
    </row>
    <row r="41" spans="1:11" x14ac:dyDescent="0.2">
      <c r="A41" s="51" t="s">
        <v>67</v>
      </c>
      <c r="B41" s="29" t="s">
        <v>68</v>
      </c>
      <c r="C41" s="52">
        <v>33992645.5</v>
      </c>
      <c r="D41" s="52">
        <v>18845460.399999999</v>
      </c>
      <c r="E41" s="31">
        <f t="shared" si="4"/>
        <v>55.439816827436985</v>
      </c>
      <c r="F41" s="53">
        <v>38964440.200000003</v>
      </c>
      <c r="G41" s="53">
        <v>22235050.100000001</v>
      </c>
      <c r="H41" s="33">
        <f>G41/F41*100</f>
        <v>57.064980238058183</v>
      </c>
      <c r="I41" s="31">
        <f t="shared" si="5"/>
        <v>3389589.700000003</v>
      </c>
      <c r="J41" s="31">
        <f t="shared" si="6"/>
        <v>117.98623980552901</v>
      </c>
    </row>
    <row r="42" spans="1:11" x14ac:dyDescent="0.2">
      <c r="A42" s="51" t="s">
        <v>69</v>
      </c>
      <c r="B42" s="29" t="s">
        <v>70</v>
      </c>
      <c r="C42" s="52">
        <v>5130499.9000000004</v>
      </c>
      <c r="D42" s="52">
        <v>2181717</v>
      </c>
      <c r="E42" s="31">
        <f t="shared" si="4"/>
        <v>42.52445263667191</v>
      </c>
      <c r="F42" s="53">
        <v>5369643.2000000002</v>
      </c>
      <c r="G42" s="53">
        <v>2049045.9</v>
      </c>
      <c r="H42" s="33">
        <f t="shared" si="7"/>
        <v>38.159814789928681</v>
      </c>
      <c r="I42" s="31">
        <f t="shared" si="5"/>
        <v>-132671.10000000009</v>
      </c>
      <c r="J42" s="31">
        <f t="shared" si="6"/>
        <v>93.918959241734839</v>
      </c>
    </row>
    <row r="43" spans="1:11" ht="15" customHeight="1" x14ac:dyDescent="0.2">
      <c r="A43" s="51" t="s">
        <v>71</v>
      </c>
      <c r="B43" s="29" t="s">
        <v>72</v>
      </c>
      <c r="C43" s="52">
        <v>601252.4</v>
      </c>
      <c r="D43" s="52">
        <v>431520</v>
      </c>
      <c r="E43" s="31">
        <f t="shared" si="4"/>
        <v>71.770191686552934</v>
      </c>
      <c r="F43" s="53">
        <v>586164</v>
      </c>
      <c r="G43" s="53">
        <v>420280.4</v>
      </c>
      <c r="H43" s="33">
        <f t="shared" si="7"/>
        <v>71.700138527784034</v>
      </c>
      <c r="I43" s="31">
        <f t="shared" si="5"/>
        <v>-11239.599999999977</v>
      </c>
      <c r="J43" s="31">
        <f t="shared" si="6"/>
        <v>97.395346681497969</v>
      </c>
    </row>
    <row r="44" spans="1:11" x14ac:dyDescent="0.2">
      <c r="A44" s="51"/>
      <c r="B44" s="29" t="s">
        <v>73</v>
      </c>
      <c r="C44" s="31">
        <v>130628903.8</v>
      </c>
      <c r="D44" s="31">
        <v>71404122</v>
      </c>
      <c r="E44" s="31">
        <f t="shared" si="4"/>
        <v>54.661809081184373</v>
      </c>
      <c r="F44" s="33">
        <f>F38+F39+F40+F41+F42+F43</f>
        <v>135159022.70000002</v>
      </c>
      <c r="G44" s="33">
        <f>G38+G39+G40+G41+G42+G43</f>
        <v>76454522.400000006</v>
      </c>
      <c r="H44" s="33">
        <f t="shared" si="7"/>
        <v>56.566347457024037</v>
      </c>
      <c r="I44" s="31">
        <f t="shared" si="5"/>
        <v>5050400.400000006</v>
      </c>
      <c r="J44" s="31">
        <f t="shared" si="6"/>
        <v>107.07298158501271</v>
      </c>
    </row>
    <row r="45" spans="1:11" x14ac:dyDescent="0.2">
      <c r="A45" s="63" t="s">
        <v>74</v>
      </c>
      <c r="B45" s="64" t="s">
        <v>75</v>
      </c>
      <c r="C45" s="52">
        <v>25259</v>
      </c>
      <c r="D45" s="52">
        <v>4386.1000000000004</v>
      </c>
      <c r="E45" s="34">
        <f t="shared" si="4"/>
        <v>17.364503741240746</v>
      </c>
      <c r="F45" s="53">
        <v>29785.9</v>
      </c>
      <c r="G45" s="53">
        <v>2672.8</v>
      </c>
      <c r="H45" s="33">
        <f t="shared" si="7"/>
        <v>8.9733733075045574</v>
      </c>
      <c r="I45" s="34">
        <f t="shared" si="5"/>
        <v>-1713.3000000000002</v>
      </c>
      <c r="J45" s="34">
        <f t="shared" si="6"/>
        <v>60.937963110736192</v>
      </c>
    </row>
    <row r="46" spans="1:11" x14ac:dyDescent="0.2">
      <c r="A46" s="51" t="s">
        <v>76</v>
      </c>
      <c r="B46" s="29" t="s">
        <v>77</v>
      </c>
      <c r="C46" s="52">
        <v>998021.2</v>
      </c>
      <c r="D46" s="52">
        <v>3365.7</v>
      </c>
      <c r="E46" s="31">
        <f t="shared" si="4"/>
        <v>0.33723732521914362</v>
      </c>
      <c r="F46" s="53">
        <v>840016.2</v>
      </c>
      <c r="G46" s="53">
        <v>0</v>
      </c>
      <c r="H46" s="33">
        <f t="shared" si="7"/>
        <v>0</v>
      </c>
      <c r="I46" s="31">
        <f t="shared" si="5"/>
        <v>-3365.7</v>
      </c>
      <c r="J46" s="34">
        <f t="shared" si="6"/>
        <v>0</v>
      </c>
    </row>
    <row r="47" spans="1:11" s="8" customFormat="1" x14ac:dyDescent="0.2">
      <c r="A47" s="51"/>
      <c r="B47" s="29" t="s">
        <v>78</v>
      </c>
      <c r="C47" s="65">
        <v>-24134058.735000003</v>
      </c>
      <c r="D47" s="65">
        <v>5303750.1000000089</v>
      </c>
      <c r="E47" s="31"/>
      <c r="F47" s="53">
        <v>-26334089.300000001</v>
      </c>
      <c r="G47" s="53">
        <v>-3787380.5</v>
      </c>
      <c r="H47" s="66"/>
      <c r="I47" s="31">
        <f t="shared" si="5"/>
        <v>-9091130.6000000089</v>
      </c>
      <c r="J47" s="31"/>
      <c r="K47" s="9"/>
    </row>
    <row r="48" spans="1:11" x14ac:dyDescent="0.2">
      <c r="A48" s="51"/>
      <c r="B48" s="29"/>
      <c r="C48" s="31"/>
      <c r="D48" s="31"/>
      <c r="E48" s="31"/>
      <c r="F48" s="67"/>
      <c r="G48" s="67"/>
      <c r="H48" s="67"/>
      <c r="I48" s="31"/>
      <c r="J48" s="34"/>
    </row>
    <row r="49" spans="1:12" x14ac:dyDescent="0.2">
      <c r="A49" s="54"/>
      <c r="B49" s="29" t="s">
        <v>79</v>
      </c>
      <c r="C49" s="31">
        <f>SUM(C50:C61)</f>
        <v>24134058.735000003</v>
      </c>
      <c r="D49" s="31">
        <f>SUM(D50:D61)</f>
        <v>-5303750.1316300007</v>
      </c>
      <c r="E49" s="31"/>
      <c r="F49" s="68">
        <f>SUM(F50:F61)</f>
        <v>26334089.300000004</v>
      </c>
      <c r="G49" s="68">
        <f>SUM(G50:G61)</f>
        <v>3787380.5</v>
      </c>
      <c r="H49" s="67"/>
      <c r="I49" s="31">
        <f t="shared" ref="I49:I65" si="8">G49-D49</f>
        <v>9091130.6316299997</v>
      </c>
      <c r="J49" s="34"/>
      <c r="L49" s="2"/>
    </row>
    <row r="50" spans="1:12" x14ac:dyDescent="0.2">
      <c r="A50" s="54"/>
      <c r="B50" s="69" t="s">
        <v>80</v>
      </c>
      <c r="C50" s="37">
        <v>-27500</v>
      </c>
      <c r="D50" s="37">
        <v>-27500</v>
      </c>
      <c r="E50" s="37"/>
      <c r="F50" s="70">
        <v>-27500</v>
      </c>
      <c r="G50" s="70">
        <v>0</v>
      </c>
      <c r="H50" s="71"/>
      <c r="I50" s="72">
        <f t="shared" si="8"/>
        <v>27500</v>
      </c>
      <c r="J50" s="34"/>
    </row>
    <row r="51" spans="1:12" x14ac:dyDescent="0.2">
      <c r="A51" s="54"/>
      <c r="B51" s="69" t="s">
        <v>81</v>
      </c>
      <c r="C51" s="37">
        <v>754145.1</v>
      </c>
      <c r="D51" s="37">
        <v>-22863</v>
      </c>
      <c r="E51" s="37"/>
      <c r="F51" s="70">
        <v>2077084.3</v>
      </c>
      <c r="G51" s="70">
        <v>-8401.2000000000007</v>
      </c>
      <c r="H51" s="71"/>
      <c r="I51" s="72">
        <f t="shared" si="8"/>
        <v>14461.8</v>
      </c>
      <c r="J51" s="34"/>
    </row>
    <row r="52" spans="1:12" ht="15" customHeight="1" x14ac:dyDescent="0.2">
      <c r="A52" s="54"/>
      <c r="B52" s="69" t="s">
        <v>82</v>
      </c>
      <c r="C52" s="37">
        <v>-301760.25</v>
      </c>
      <c r="D52" s="37">
        <v>0</v>
      </c>
      <c r="E52" s="37"/>
      <c r="F52" s="70">
        <v>-104180.8</v>
      </c>
      <c r="G52" s="70">
        <v>0</v>
      </c>
      <c r="H52" s="71"/>
      <c r="I52" s="72">
        <f t="shared" si="8"/>
        <v>0</v>
      </c>
      <c r="J52" s="34"/>
    </row>
    <row r="53" spans="1:12" x14ac:dyDescent="0.2">
      <c r="A53" s="54"/>
      <c r="B53" s="69" t="s">
        <v>83</v>
      </c>
      <c r="C53" s="37">
        <v>9927253.4000000004</v>
      </c>
      <c r="D53" s="37">
        <v>-6149342.2999999998</v>
      </c>
      <c r="E53" s="37"/>
      <c r="F53" s="70">
        <v>15136707.800000001</v>
      </c>
      <c r="G53" s="70">
        <v>-1178330.7</v>
      </c>
      <c r="H53" s="71"/>
      <c r="I53" s="72">
        <f t="shared" si="8"/>
        <v>4971011.5999999996</v>
      </c>
      <c r="J53" s="34"/>
    </row>
    <row r="54" spans="1:12" ht="16.5" customHeight="1" x14ac:dyDescent="0.2">
      <c r="A54" s="54"/>
      <c r="B54" s="69" t="s">
        <v>84</v>
      </c>
      <c r="C54" s="37">
        <v>13760000</v>
      </c>
      <c r="D54" s="37">
        <v>-6600000</v>
      </c>
      <c r="E54" s="37"/>
      <c r="F54" s="70">
        <v>9234249.9000000004</v>
      </c>
      <c r="G54" s="70">
        <v>1500000</v>
      </c>
      <c r="H54" s="71"/>
      <c r="I54" s="72">
        <f t="shared" si="8"/>
        <v>8100000</v>
      </c>
      <c r="J54" s="34"/>
    </row>
    <row r="55" spans="1:12" ht="17.25" customHeight="1" x14ac:dyDescent="0.2">
      <c r="A55" s="54"/>
      <c r="B55" s="69" t="s">
        <v>85</v>
      </c>
      <c r="C55" s="37">
        <v>5000</v>
      </c>
      <c r="D55" s="37">
        <v>3659.96837</v>
      </c>
      <c r="E55" s="37"/>
      <c r="F55" s="70">
        <v>2508.5</v>
      </c>
      <c r="G55" s="70">
        <v>12954</v>
      </c>
      <c r="H55" s="71"/>
      <c r="I55" s="72">
        <f t="shared" si="8"/>
        <v>9294.0316299999995</v>
      </c>
      <c r="J55" s="34"/>
    </row>
    <row r="56" spans="1:12" ht="15.75" customHeight="1" x14ac:dyDescent="0.2">
      <c r="A56" s="54"/>
      <c r="B56" s="69" t="s">
        <v>86</v>
      </c>
      <c r="C56" s="73">
        <v>-87644.9</v>
      </c>
      <c r="D56" s="73">
        <v>0</v>
      </c>
      <c r="E56" s="37"/>
      <c r="F56" s="70">
        <v>-26000</v>
      </c>
      <c r="G56" s="70">
        <v>0</v>
      </c>
      <c r="H56" s="71"/>
      <c r="I56" s="72">
        <f t="shared" si="8"/>
        <v>0</v>
      </c>
      <c r="J56" s="34"/>
    </row>
    <row r="57" spans="1:12" ht="15.75" customHeight="1" x14ac:dyDescent="0.2">
      <c r="A57" s="54"/>
      <c r="B57" s="69" t="s">
        <v>87</v>
      </c>
      <c r="C57" s="37">
        <v>43837.084999999999</v>
      </c>
      <c r="D57" s="37">
        <v>0</v>
      </c>
      <c r="E57" s="37"/>
      <c r="F57" s="70">
        <v>5219.6000000000004</v>
      </c>
      <c r="G57" s="70">
        <v>0</v>
      </c>
      <c r="H57" s="71"/>
      <c r="I57" s="72">
        <f t="shared" si="8"/>
        <v>0</v>
      </c>
      <c r="J57" s="34"/>
    </row>
    <row r="58" spans="1:12" ht="15.75" customHeight="1" x14ac:dyDescent="0.2">
      <c r="A58" s="54"/>
      <c r="B58" s="74" t="s">
        <v>88</v>
      </c>
      <c r="C58" s="37">
        <v>0</v>
      </c>
      <c r="D58" s="37">
        <v>0</v>
      </c>
      <c r="E58" s="37"/>
      <c r="F58" s="70">
        <v>0</v>
      </c>
      <c r="G58" s="70">
        <v>327222.7</v>
      </c>
      <c r="H58" s="71"/>
      <c r="I58" s="72"/>
      <c r="J58" s="34"/>
    </row>
    <row r="59" spans="1:12" ht="15.75" customHeight="1" x14ac:dyDescent="0.2">
      <c r="A59" s="28"/>
      <c r="B59" s="75" t="s">
        <v>89</v>
      </c>
      <c r="C59" s="37">
        <v>60728.3</v>
      </c>
      <c r="D59" s="37">
        <v>0</v>
      </c>
      <c r="E59" s="37"/>
      <c r="F59" s="70">
        <v>36000</v>
      </c>
      <c r="G59" s="70">
        <v>0</v>
      </c>
      <c r="H59" s="71"/>
      <c r="I59" s="72">
        <f t="shared" si="8"/>
        <v>0</v>
      </c>
      <c r="J59" s="34"/>
    </row>
    <row r="60" spans="1:12" ht="20.25" customHeight="1" x14ac:dyDescent="0.2">
      <c r="A60" s="28"/>
      <c r="B60" s="76" t="s">
        <v>90</v>
      </c>
      <c r="C60" s="37">
        <v>0</v>
      </c>
      <c r="D60" s="37">
        <v>7492295.2000000002</v>
      </c>
      <c r="E60" s="37"/>
      <c r="F60" s="70">
        <v>0</v>
      </c>
      <c r="G60" s="70">
        <v>3833935.7</v>
      </c>
      <c r="H60" s="71"/>
      <c r="I60" s="72">
        <f t="shared" si="8"/>
        <v>-3658359.5</v>
      </c>
      <c r="J60" s="34"/>
    </row>
    <row r="61" spans="1:12" ht="15.75" customHeight="1" x14ac:dyDescent="0.2">
      <c r="A61" s="28"/>
      <c r="B61" s="76" t="s">
        <v>91</v>
      </c>
      <c r="C61" s="72">
        <v>0</v>
      </c>
      <c r="D61" s="72">
        <v>0</v>
      </c>
      <c r="E61" s="72"/>
      <c r="F61" s="70">
        <v>0</v>
      </c>
      <c r="G61" s="70">
        <v>-700000</v>
      </c>
      <c r="H61" s="71"/>
      <c r="I61" s="72">
        <f>G61-D61</f>
        <v>-700000</v>
      </c>
      <c r="J61" s="34"/>
    </row>
    <row r="62" spans="1:12" ht="15.75" customHeight="1" x14ac:dyDescent="0.2">
      <c r="A62" s="77"/>
      <c r="B62" s="78"/>
      <c r="C62" s="79"/>
      <c r="D62" s="79"/>
      <c r="E62" s="79"/>
      <c r="F62" s="80"/>
      <c r="G62" s="80"/>
      <c r="H62" s="80"/>
      <c r="I62" s="79"/>
      <c r="J62" s="81"/>
    </row>
    <row r="63" spans="1:12" ht="15.75" customHeight="1" x14ac:dyDescent="0.2">
      <c r="A63" s="82"/>
      <c r="B63" s="83" t="s">
        <v>92</v>
      </c>
      <c r="C63" s="84"/>
      <c r="D63" s="72">
        <v>3379928.9</v>
      </c>
      <c r="E63" s="34"/>
      <c r="F63" s="66"/>
      <c r="G63" s="39">
        <v>3208161.7</v>
      </c>
      <c r="H63" s="66"/>
      <c r="I63" s="72">
        <f t="shared" si="8"/>
        <v>-171767.19999999972</v>
      </c>
      <c r="J63" s="57"/>
    </row>
    <row r="64" spans="1:12" ht="15.75" customHeight="1" x14ac:dyDescent="0.2">
      <c r="A64" s="82"/>
      <c r="B64" s="85" t="s">
        <v>93</v>
      </c>
      <c r="C64" s="84"/>
      <c r="D64" s="57">
        <f>D63/C10*100</f>
        <v>1.9927120518344739</v>
      </c>
      <c r="E64" s="34"/>
      <c r="F64" s="66"/>
      <c r="G64" s="39">
        <f>G63/F10*100</f>
        <v>1.884898097351088</v>
      </c>
      <c r="H64" s="86"/>
      <c r="I64" s="72"/>
      <c r="J64" s="34"/>
    </row>
    <row r="65" spans="1:10" ht="15.75" customHeight="1" x14ac:dyDescent="0.2">
      <c r="A65" s="82"/>
      <c r="B65" s="85" t="s">
        <v>94</v>
      </c>
      <c r="C65" s="84"/>
      <c r="D65" s="79">
        <v>35113</v>
      </c>
      <c r="E65" s="57"/>
      <c r="F65" s="87"/>
      <c r="G65" s="39">
        <v>36698.800000000003</v>
      </c>
      <c r="H65" s="86"/>
      <c r="I65" s="72">
        <f t="shared" si="8"/>
        <v>1585.8000000000029</v>
      </c>
      <c r="J65" s="57"/>
    </row>
    <row r="66" spans="1:10" ht="15.75" customHeight="1" x14ac:dyDescent="0.2">
      <c r="A66" s="82"/>
      <c r="B66" s="85" t="s">
        <v>93</v>
      </c>
      <c r="C66" s="84"/>
      <c r="D66" s="88">
        <f>D65/C10*100</f>
        <v>2.0701647977288479E-2</v>
      </c>
      <c r="E66" s="57"/>
      <c r="F66" s="87"/>
      <c r="G66" s="89">
        <f>G65/F10*100</f>
        <v>2.1561724365410914E-2</v>
      </c>
      <c r="H66" s="86"/>
      <c r="I66" s="72"/>
      <c r="J66" s="84"/>
    </row>
    <row r="67" spans="1:10" ht="9.75" customHeight="1" x14ac:dyDescent="0.2">
      <c r="A67" s="77"/>
      <c r="B67" s="90"/>
      <c r="C67" s="79"/>
      <c r="D67" s="79"/>
      <c r="E67" s="79"/>
      <c r="F67" s="79"/>
      <c r="G67" s="79"/>
      <c r="H67" s="79"/>
      <c r="I67" s="79"/>
      <c r="J67" s="90"/>
    </row>
    <row r="68" spans="1:10" x14ac:dyDescent="0.2">
      <c r="A68" s="91" t="s">
        <v>95</v>
      </c>
      <c r="B68" s="8"/>
      <c r="C68" s="92"/>
      <c r="D68" s="92"/>
      <c r="E68" s="92"/>
      <c r="F68" s="93"/>
      <c r="G68" s="92"/>
      <c r="H68" s="92"/>
      <c r="I68" s="92"/>
      <c r="J68" s="8"/>
    </row>
  </sheetData>
  <mergeCells count="15">
    <mergeCell ref="D6:D7"/>
    <mergeCell ref="E6:E7"/>
    <mergeCell ref="F6:F7"/>
    <mergeCell ref="G6:G7"/>
    <mergeCell ref="H6:H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Дмитриевна Берденникова</dc:creator>
  <cp:lastModifiedBy>Анастасия Дмитриевна Берденникова</cp:lastModifiedBy>
  <dcterms:created xsi:type="dcterms:W3CDTF">2021-08-16T11:54:19Z</dcterms:created>
  <dcterms:modified xsi:type="dcterms:W3CDTF">2021-08-16T11:54:32Z</dcterms:modified>
</cp:coreProperties>
</file>