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150" windowWidth="24930" windowHeight="11430"/>
  </bookViews>
  <sheets>
    <sheet name="ПРИЛОЖЕНИЕ 7" sheetId="6" r:id="rId1"/>
  </sheets>
  <definedNames>
    <definedName name="_xlnm._FilterDatabase" localSheetId="0" hidden="1">'ПРИЛОЖЕНИЕ 7'!$A$5:$M$5</definedName>
    <definedName name="_xlnm.Print_Titles" localSheetId="0">'ПРИЛОЖЕНИЕ 7'!$5:$5</definedName>
  </definedNames>
  <calcPr calcId="145621"/>
  <customWorkbookViews>
    <customWorkbookView name="Савченко Галина Вячеславовна - Личное представление" guid="{4485ED9F-872E-49A5-AD23-FB7533F8979E}" mergeInterval="0" personalView="1" maximized="1" windowWidth="1916" windowHeight="855" activeSheetId="1"/>
    <customWorkbookView name="Михайлов Валерий Михайлович - Личное представление" guid="{A8509581-7C59-45A6-B044-01636FF80625}" mergeInterval="0" personalView="1" maximized="1" windowWidth="1581" windowHeight="689" activeSheetId="1"/>
    <customWorkbookView name="Федирко Татьяна Александровна - Личное представление" guid="{B08D6E84-9C75-4615-A3C9-11303CB04FDD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54" i="6" l="1"/>
  <c r="E59" i="6" l="1"/>
  <c r="F59" i="6" s="1"/>
  <c r="E53" i="6"/>
  <c r="F53" i="6" s="1"/>
  <c r="E58" i="6" l="1"/>
  <c r="D52" i="6" l="1"/>
  <c r="L82" i="6"/>
  <c r="L83" i="6" s="1"/>
  <c r="K82" i="6"/>
  <c r="K83" i="6" s="1"/>
  <c r="J82" i="6"/>
  <c r="J83" i="6" s="1"/>
  <c r="I82" i="6"/>
  <c r="I83" i="6" s="1"/>
  <c r="H82" i="6"/>
  <c r="H83" i="6" s="1"/>
  <c r="G82" i="6"/>
  <c r="G83" i="6" s="1"/>
  <c r="F82" i="6"/>
  <c r="F83" i="6" s="1"/>
  <c r="E82" i="6"/>
  <c r="E83" i="6" s="1"/>
  <c r="D82" i="6"/>
  <c r="D83" i="6" s="1"/>
  <c r="G80" i="6"/>
  <c r="L79" i="6"/>
  <c r="L80" i="6" s="1"/>
  <c r="K79" i="6"/>
  <c r="K80" i="6" s="1"/>
  <c r="J79" i="6"/>
  <c r="J80" i="6" s="1"/>
  <c r="I79" i="6"/>
  <c r="I80" i="6" s="1"/>
  <c r="H79" i="6"/>
  <c r="H80" i="6" s="1"/>
  <c r="G79" i="6"/>
  <c r="F79" i="6"/>
  <c r="F80" i="6" s="1"/>
  <c r="E79" i="6"/>
  <c r="E80" i="6" s="1"/>
  <c r="D79" i="6"/>
  <c r="D80" i="6" s="1"/>
  <c r="L70" i="6"/>
  <c r="K70" i="6"/>
  <c r="J70" i="6"/>
  <c r="I70" i="6"/>
  <c r="H70" i="6"/>
  <c r="G70" i="6"/>
  <c r="F70" i="6"/>
  <c r="E70" i="6"/>
  <c r="D70" i="6"/>
  <c r="L68" i="6"/>
  <c r="K68" i="6"/>
  <c r="J68" i="6"/>
  <c r="I68" i="6"/>
  <c r="H68" i="6"/>
  <c r="G68" i="6"/>
  <c r="F68" i="6"/>
  <c r="E68" i="6"/>
  <c r="D68" i="6"/>
  <c r="L66" i="6"/>
  <c r="K66" i="6"/>
  <c r="J66" i="6"/>
  <c r="I66" i="6"/>
  <c r="H66" i="6"/>
  <c r="G66" i="6"/>
  <c r="F66" i="6"/>
  <c r="E66" i="6"/>
  <c r="D66" i="6"/>
  <c r="L63" i="6"/>
  <c r="K63" i="6"/>
  <c r="J63" i="6"/>
  <c r="I63" i="6"/>
  <c r="H63" i="6"/>
  <c r="G63" i="6"/>
  <c r="F63" i="6"/>
  <c r="E63" i="6"/>
  <c r="D63" i="6"/>
  <c r="L52" i="6"/>
  <c r="K52" i="6"/>
  <c r="J52" i="6"/>
  <c r="I52" i="6"/>
  <c r="H52" i="6"/>
  <c r="G52" i="6"/>
  <c r="F52" i="6"/>
  <c r="E52" i="6"/>
  <c r="L46" i="6"/>
  <c r="K46" i="6"/>
  <c r="J46" i="6"/>
  <c r="I46" i="6"/>
  <c r="H46" i="6"/>
  <c r="G46" i="6"/>
  <c r="F46" i="6"/>
  <c r="E46" i="6"/>
  <c r="D46" i="6"/>
  <c r="L44" i="6"/>
  <c r="K44" i="6"/>
  <c r="J44" i="6"/>
  <c r="I44" i="6"/>
  <c r="H44" i="6"/>
  <c r="G44" i="6"/>
  <c r="F44" i="6"/>
  <c r="E44" i="6"/>
  <c r="D44" i="6"/>
  <c r="L40" i="6"/>
  <c r="K40" i="6"/>
  <c r="J40" i="6"/>
  <c r="I40" i="6"/>
  <c r="H40" i="6"/>
  <c r="G40" i="6"/>
  <c r="F40" i="6"/>
  <c r="E40" i="6"/>
  <c r="D40" i="6"/>
  <c r="L33" i="6"/>
  <c r="K33" i="6"/>
  <c r="J33" i="6"/>
  <c r="I33" i="6"/>
  <c r="H33" i="6"/>
  <c r="G33" i="6"/>
  <c r="F33" i="6"/>
  <c r="E33" i="6"/>
  <c r="D33" i="6"/>
  <c r="L24" i="6"/>
  <c r="L71" i="6" s="1"/>
  <c r="K24" i="6"/>
  <c r="J24" i="6"/>
  <c r="J71" i="6" s="1"/>
  <c r="I24" i="6"/>
  <c r="H24" i="6"/>
  <c r="G24" i="6"/>
  <c r="F24" i="6"/>
  <c r="E24" i="6"/>
  <c r="D24" i="6"/>
  <c r="L21" i="6"/>
  <c r="L22" i="6" s="1"/>
  <c r="K21" i="6"/>
  <c r="K22" i="6" s="1"/>
  <c r="J21" i="6"/>
  <c r="J22" i="6" s="1"/>
  <c r="I21" i="6"/>
  <c r="I22" i="6" s="1"/>
  <c r="H21" i="6"/>
  <c r="H22" i="6" s="1"/>
  <c r="G21" i="6"/>
  <c r="G22" i="6" s="1"/>
  <c r="F21" i="6"/>
  <c r="F22" i="6" s="1"/>
  <c r="E21" i="6"/>
  <c r="E22" i="6" s="1"/>
  <c r="D21" i="6"/>
  <c r="D22" i="6" s="1"/>
  <c r="L18" i="6"/>
  <c r="L19" i="6" s="1"/>
  <c r="L84" i="6" s="1"/>
  <c r="K18" i="6"/>
  <c r="K19" i="6" s="1"/>
  <c r="J18" i="6"/>
  <c r="J19" i="6" s="1"/>
  <c r="J84" i="6" s="1"/>
  <c r="I18" i="6"/>
  <c r="I19" i="6" s="1"/>
  <c r="H18" i="6"/>
  <c r="H19" i="6" s="1"/>
  <c r="G18" i="6"/>
  <c r="G19" i="6" s="1"/>
  <c r="F18" i="6"/>
  <c r="F19" i="6" s="1"/>
  <c r="E18" i="6"/>
  <c r="E19" i="6" s="1"/>
  <c r="D18" i="6"/>
  <c r="D19" i="6" s="1"/>
  <c r="H71" i="6" l="1"/>
  <c r="H84" i="6" s="1"/>
  <c r="F71" i="6"/>
  <c r="F84" i="6" s="1"/>
  <c r="E71" i="6"/>
  <c r="E84" i="6" s="1"/>
  <c r="I71" i="6"/>
  <c r="I84" i="6" s="1"/>
  <c r="K71" i="6"/>
  <c r="K84" i="6" s="1"/>
  <c r="G71" i="6"/>
  <c r="G84" i="6" s="1"/>
  <c r="D71" i="6"/>
  <c r="D84" i="6" s="1"/>
</calcChain>
</file>

<file path=xl/sharedStrings.xml><?xml version="1.0" encoding="utf-8"?>
<sst xmlns="http://schemas.openxmlformats.org/spreadsheetml/2006/main" count="169" uniqueCount="155">
  <si>
    <t>ГРБС</t>
  </si>
  <si>
    <t>Наименование государственной программы</t>
  </si>
  <si>
    <t xml:space="preserve">Наименование объекта </t>
  </si>
  <si>
    <t>План 2021</t>
  </si>
  <si>
    <t xml:space="preserve"> Плюс/Минус 
2021</t>
  </si>
  <si>
    <t xml:space="preserve"> План 2021
(после поправок)</t>
  </si>
  <si>
    <t>План 2022</t>
  </si>
  <si>
    <t xml:space="preserve"> Плюс/Минус 
2022</t>
  </si>
  <si>
    <t xml:space="preserve"> План 2022
(после поправок)</t>
  </si>
  <si>
    <t>Примечание</t>
  </si>
  <si>
    <t>ГП ЛО "Комплексное развитие сельских территорий Ленинградской области"</t>
  </si>
  <si>
    <t>Строительство мостового перехода через реку Волхов на подъезде к г. Кириши в Киришском районе Ленинградской области</t>
  </si>
  <si>
    <t>Проектирование и строительство (реконструкция) автомобильных дорог общего пользования местного значения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</si>
  <si>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</si>
  <si>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Строительство подъезда к г. Всеволожску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</si>
  <si>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</si>
  <si>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ГП ЛО "Современное образование Ленинградской области" Итог</t>
  </si>
  <si>
    <t>Проектно-изыскательские работы и отвод земель будущих лет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</si>
  <si>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</si>
  <si>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ГП ЛО "Комплексное развитие сельских территорий Ленинградской области" Итог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</si>
  <si>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</si>
  <si>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ГП ЛО "Развитие здравоохранения в Ленинградской области" Итог</t>
  </si>
  <si>
    <t>ГП ЛО "Развитие культуры в Ленинградской области" Итог</t>
  </si>
  <si>
    <t>Строительство слипа г. Новая Ладога</t>
  </si>
  <si>
    <t>Строительство здания ветеринарной лечебницы г. Сосновый Бор, ул. Петра Великого, участок 7</t>
  </si>
  <si>
    <t>Строительство сельского дома культуры со зрительным залом на 150 мест с библиотекой и спортзалом МО Скребловское сельское поселение в пос.Скреблово Лужский муниципальный район Ленинградской области</t>
  </si>
  <si>
    <t>Строительство фельдшерско-акушерского пункта, в том числе проектные работы, дер.Усадище, Волховский муниципальный район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</si>
  <si>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</si>
  <si>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</si>
  <si>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</si>
  <si>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ГП ЛО "Развитие физической культуры и спорта в Ленинградской области" Итог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</si>
  <si>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</si>
  <si>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ГП ЛО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</si>
  <si>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</si>
  <si>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ГП ЛО "Устойчивое общественное развитие в Ленинградской области" Итог</t>
  </si>
  <si>
    <t>ГП ЛО "Формирование городской среды и обеспечение качественным жильем граждан на территории Ленинградской области" Итог</t>
  </si>
  <si>
    <t>Непрограммные расходы органов государственной власти ЛО Итог</t>
  </si>
  <si>
    <t>План 2023</t>
  </si>
  <si>
    <t xml:space="preserve"> Плюс/Минус 
2023</t>
  </si>
  <si>
    <t xml:space="preserve"> План 2023
(после поправок)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</si>
  <si>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</si>
  <si>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>Реконструкция автомобильной дороги общего пользования регионального значения «Войпала-Сирокасска-Васильково-г.Шальдиха» на участке км 13 - км 14 с устройством нового водопропускного сооружения на р.Рябиновке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</si>
  <si>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</si>
  <si>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</si>
  <si>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</si>
  <si>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ГП ЛО "Развитие транспортной системы Ленинградской области" Итог</t>
  </si>
  <si>
    <t>ГП ЛО "Современное образование Ленинградской области"</t>
  </si>
  <si>
    <t>ГП ЛО "Развитие физической культуры и спорта в Ленинградской области"</t>
  </si>
  <si>
    <t>Непрограммные расходы</t>
  </si>
  <si>
    <t>ГП ЛО "Развитие культуры в Ленинградской области"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</si>
  <si>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</si>
  <si>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Газоснабжение жилой застройки п. Большая Ижора по ул. Сургина, Новая, Комсомольская, Октябрьская, Песочная, Ломанная, Луговая, Водпроводная, Межевая, Зелёная, пер. Зелёный, Полевая, пер. Тупиковый (в том числе проектно-изыскательские работы), 6,5 км</t>
  </si>
  <si>
    <t>Газоснабжение п. Большая Ижора в границах улиц Приморское шоссе, ул. Советская, ул. Пионерская, Сосновая Ломоносвского района (в том числе проектно-изыскательские работы), 4,1 км</t>
  </si>
  <si>
    <t>Межпоселковый газопровод ГРС Южная Ропшая - дер. Мухоловка (ул. Солнечая, ул. Связи) МО Лаголовское сельское поселение МО Ломоносовского муниципального района Ленинградской области</t>
  </si>
  <si>
    <t>ГП ЛО "Безопасность Ленинградской области"</t>
  </si>
  <si>
    <t>ГП ЛО "Безопасность Ленинградской области" Итог</t>
  </si>
  <si>
    <t>Плавательный бассейн по адресу: 188505, Ленинградская область, Ломоносовский район, пос. Аннино</t>
  </si>
  <si>
    <t>Строительство дома культуры на 150 мест в пос. Терпилицы Волосовского муниципального района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</si>
  <si>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</si>
  <si>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сельского дома культуры со зрительным залом на 150 мест и библиотекой в п.Пчевжа  по адресу: Ленинградская область, Киришский район, п.Пчевжа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</si>
  <si>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</si>
  <si>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Завершение строительства морга со зданием ритуальных помещений в г.Тосно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</si>
  <si>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</si>
  <si>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</si>
  <si>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здания морга в г.Кингисепп</t>
  </si>
  <si>
    <t>Строительство поликлиники на 600 посещений в смену в дер. Кудрово Всеволожского района Ленинградской области</t>
  </si>
  <si>
    <t>Культурно-досуговый центр по адресу: Ленинградская область, Всеволожский район, д.Новое Девяткино, ул.Школьная, д.6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</si>
  <si>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</si>
  <si>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ГП ЛО "Развитие сельского хозяйства Ленинградской области"</t>
  </si>
  <si>
    <t>ГП ЛО "Развитие сельского хозяйства Ленинградской области" Итог</t>
  </si>
  <si>
    <t>Реконструкция стадиона "Спартак" по адресу: г. Гатчина, пр. 25 Октября, д.10</t>
  </si>
  <si>
    <t>Реконструкция тренировочной площадки в г.п. Рощино</t>
  </si>
  <si>
    <t>Строительство физкультурно-оздоровительного комплекса с бассейном в г. Всеволожск</t>
  </si>
  <si>
    <t>Строительство универсального спортивного зала МБОУ "СОШ № 12" г. Высоцк</t>
  </si>
  <si>
    <t>Выкуп зданий дошкольных образовательных организаций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</si>
  <si>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</si>
  <si>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</si>
  <si>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здания детского сада на 240 мест с бассейном в г.Сосновый Бор</t>
  </si>
  <si>
    <t>Строительство здания дошкольного образовательного учреждения на 220 мест с бассейном в п. Усть-Луга, Кингисеппский район, Ленинградской области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</si>
  <si>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</si>
  <si>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основной общеобразовательной школы с дошкольным отделением на 100 мест в дер. Сухое Кировского района</t>
  </si>
  <si>
    <t>Строительство центра адаптивной физической культуры ГАПОУ ЛО "Мультицентр социальной и трудовой интеграции"</t>
  </si>
  <si>
    <t>Субсидии на ликвидацию аварийного жилищного фонда на территории Ленинградской области</t>
  </si>
  <si>
    <t>Проектные работы и обоснование инвестиций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</si>
  <si>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Ленинградской области</t>
  </si>
  <si>
    <t xml:space="preserve"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</t>
  </si>
  <si>
    <t>ГП ЛО "Развитие транспортной системы Ленинградской области"</t>
  </si>
  <si>
    <t>Техническое перевооружение котельной с устройством системы обеспечения резервным топливом по адресу: г. Волхов, Кировский пр., д.20, в том числе проектно-изыскательские работы
г. Волхов, Кировский пр., д.20,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</si>
  <si>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пр. Волховский, д.12 а,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</si>
  <si>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ул. Советская, д. 30, в том числе проектно-изыскательские работы</t>
  </si>
  <si>
    <t>Длительные сроки подготовки конкурсной документации для предоставления в комитет гос. заказа ЛО</t>
  </si>
  <si>
    <t>В связи с необходимостью корректировки ПСД</t>
  </si>
  <si>
    <t xml:space="preserve">В связи с длительным прохождением конкурсных процедур                                              </t>
  </si>
  <si>
    <t xml:space="preserve">Перераспределение средствс  2021 г.  на 2022 год необходимо в связи с медленными темпами работы подрядной организации   </t>
  </si>
  <si>
    <t xml:space="preserve">Перераспределение средств 2021 года в  на 2023 год необходимо в связи с длительным прохождением конкурсных процедур                                               </t>
  </si>
  <si>
    <t xml:space="preserve">Перераспределение денежных средств 2021 года  на 2022 г.  в связи с необходимостью монтирования оборудования по готовности помещений в 2022 г. </t>
  </si>
  <si>
    <t xml:space="preserve"> Перераспределение средств 2022 года на 2024 год необходимо в связи с длительным прохождением конкурсных процедур.                                    </t>
  </si>
  <si>
    <t xml:space="preserve"> В связи с медленными темпами работы подрядной организации в 2021 г.</t>
  </si>
  <si>
    <t>Изменение бюджетных ассигнований и перенос с 2021 на 2022 год в связи с уточнением плана года по выкупу земельных участков для государственных нужд для реконструкции объекта</t>
  </si>
  <si>
    <t xml:space="preserve"> Уменьшение бюджетных ассигнований в связи с тем, что объект не обеспечен финансированием, ориентировочная стоимость объекта 522,5 млн. руб.</t>
  </si>
  <si>
    <t xml:space="preserve"> Уменьшение бюджетных ассигнований в связи с уточнением плана года по изъятию (выкупу) земельных участков для гос. нужд при строительстве объекта</t>
  </si>
  <si>
    <t>Увеличение бюджетных ассигнований за счет средств федерального бюджета в связи с заключением соглашения с ФДА</t>
  </si>
  <si>
    <t>Увеличение бюджетных ассигнований на выкуп земельных участков для государственных нужд при строительстве объекта.</t>
  </si>
  <si>
    <t>Уменьшение ассигнований в связи с перераспределением на проектные работы по объекту "Строительство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районе"</t>
  </si>
  <si>
    <t>Увеличение бюджетных ассигнований на новый объект во исполнение поручения Президента РФ (приведение в порядок придорожной инфраструктуры населенных пунктов, расположенных на протяжении всего музейно-мемориального комплекса "Дорога жизни" )</t>
  </si>
  <si>
    <t xml:space="preserve">Перераспределение средств с  2021 г.  на 2022-2023 год необходимо в связи с медленными темпами работы подрядной организации   </t>
  </si>
  <si>
    <t xml:space="preserve">В целях достижения целевых показателей средства, предусмотренные в 2022 году необходимо перенести на 2021 год.       </t>
  </si>
  <si>
    <t xml:space="preserve">Перераспределение средств 2021 года в объеме 30 000,0 т.р. на 2022 г. Низкие темпы производства работ подрядной организацией. Отставание от графика производства работ.     </t>
  </si>
  <si>
    <t xml:space="preserve">Перераспределение средств 2021 года в объеме 150 000,0 т.р. на 2023 г. Низкие темпы производства работ подрядной организацией. Отставание от графика производства работ.         </t>
  </si>
  <si>
    <t xml:space="preserve">Перераспределение средств 2021 года в объеме 30 000,0 т.р. на 2022 г. Низкие темпы производства работ подрядной организацией ООО «Теплосфера». Отставание от графика производства работ. </t>
  </si>
  <si>
    <t xml:space="preserve">Уменьшение средств в соответствии отбором муниципальных образований, на основании которого утверждено постановление Правительства Ленинградской области от 29.01.2021 № 58, которым распределены средства в объеме 249 973,1 тыс. рублей.    </t>
  </si>
  <si>
    <t>Корректировка ПСД в форме экспертного сопровождения. Медленные темпы работ подрядной организации.</t>
  </si>
  <si>
    <t>Средства необходимы на дополнительные работы и частично на немонтируемое оборудование.</t>
  </si>
  <si>
    <t>Средства необходимы частично на оборудование и благоустройство.</t>
  </si>
  <si>
    <t xml:space="preserve">Перераспределение объема финансирования в сумме 100 000,0 т.р. на 2023 г. обусловлено низкими темпами работ подрядной организацией.      </t>
  </si>
  <si>
    <t xml:space="preserve">Перераспределение объема финансирования с 2021 года на 2023 гг. в сумме  100 000,0 т.р. обусловлено тем, что подрядчик только приступает к выполнению работ по МК. Причина - долгие сроки получения положительного заключения экспертизы по проектно-сметной документации в рамках экспертного сопровождения.                                                            </t>
  </si>
  <si>
    <t xml:space="preserve">Перераспределение средств с 2022 г. на 2021 г. необходимо для оплаты по условиям договора технологического присоединения с АО "ЛОЭСК"        </t>
  </si>
  <si>
    <t>Увеличение финансирования обусловлено увеличением сметной стоимости по итогам корректировки проектно-сметной документации</t>
  </si>
  <si>
    <t xml:space="preserve">Увеличение финансирования обусловлено внесением изменений в проектную документацию, получившую положительное заключение государственной экспертизы. </t>
  </si>
  <si>
    <t xml:space="preserve">В ходе выполнения  работ по сохранению объекта культурного наследия выявлена необходимость корректировки сметы в части увеличения объемов и стоимости в связи с несоответствиями в проектной и сметной документации, а также дополнительными работами.        </t>
  </si>
  <si>
    <t>Увеличение бюджетных ассигнований на разработку ПСД на строительство моста через Староладожский канал в створе Северного переулка в г. Шлиссельбурге в связи с переносом ассигнований с 2021 года на 2022 год</t>
  </si>
  <si>
    <t>Уменьшение ассигнований в связи с невозможностью  приступить в 2021г. к разработке ПСД  без разработанного проекта планировки территории.  Бюджетные ассигнования на разработку проектно-сметной документации по объекту перенесены на 2022 год.</t>
  </si>
  <si>
    <t>Уменьшение бюджетных ассигнований в соответствии с распоряжением  Правительства Ленинградской области №296-р от 28.04.2021 "Об увеличении бюджетных ассигнований резервного фонда Правительства Ленинградской области на 2021 год"</t>
  </si>
  <si>
    <t>Увеличение ассигнований по итогам корректировки ПСД</t>
  </si>
  <si>
    <t xml:space="preserve">Уменьшение бюджетных ассигнований в связи с длительным проеведением экспертизы земельного участка, срок получения положительного заключения экспертизы ноябрь 2021 года. </t>
  </si>
  <si>
    <t>Увеличение бюджетных ассигнований в связи с ростом цен на технологическое оборудование для оснащения объекта и ввода его в эксплуатацию</t>
  </si>
  <si>
    <t>Перераспределение средств 2022 года в . на 2024 год</t>
  </si>
  <si>
    <t>Уменьшение бюджетных ассигнований за счет экономии по итогам проведения конкурсных процедур</t>
  </si>
  <si>
    <t>Создание(строительство) и эксплуатация объекта спорта-плавательного бассейна в г. Гатчина в рамках концессионного соглашения.</t>
  </si>
  <si>
    <t>Комитет по физической культуре и спорту Ленинградской области</t>
  </si>
  <si>
    <t>Комитет по жилищно-коммунальному хозяйству  Итог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</si>
  <si>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</si>
  <si>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нового корпуса (блок начальных классов) МОУ "Сосновский центр образования", по адресу Ленинградская область, Приозерский район, пос. Сосново, ул. Связи, дом 13а</t>
  </si>
  <si>
    <t>Комитет по строительству  Итог</t>
  </si>
  <si>
    <t>Реконструкция системы теплоснабжения поселка Победа МО «Рощинское г.ское поселение» Выборгского района Ленинградской области», в том числе проектно-изыскательские работы</t>
  </si>
  <si>
    <t>Комитет по топливно-энергетическому комплексу  Итог</t>
  </si>
  <si>
    <t>Комитет по физической культуре и спорту  Итог</t>
  </si>
  <si>
    <t>Общий итог</t>
  </si>
  <si>
    <t>Комитет по дорожному хозяйству  Итог</t>
  </si>
  <si>
    <t>Комитет по дорожному хозяйству Ленинградской области</t>
  </si>
  <si>
    <t>Комитет по жилищно-коммунальному хозяйству Ленинградской области</t>
  </si>
  <si>
    <t>Комитет по строительству Ленинградской области</t>
  </si>
  <si>
    <t>Комитет по топливно-энергетическому комплексу Ленинградской области</t>
  </si>
  <si>
    <t>Уменьшение бюджетных ассигнований в соответствии с распоряжением Правительства Ленинградской области "Об ограничении (отзыве) лимитов бюджетных обязательств" (экономия по итогам конкурсных процедур)</t>
  </si>
  <si>
    <t>Реконстуркция объекта культурного наследия "городскаяская усадьба Клаповской", г. Москва, ул.Гончарная, д.14</t>
  </si>
  <si>
    <t>Увеличение финансирования для выноса существующего магистрального  коллектора  бытовой  канализации  за  границы  земельного участка</t>
  </si>
  <si>
    <t>Увеличение бюджетных ассигнований в 2021 году на осуществление авторского надзора, инженерного сопровождения (строительного контроля) за выполнением работ на объекте. Уменьшение бюджетных ассигнований в 2022 году в связи с уточнением плана года по выкупу земельных участков для государственных нужд  по объекту</t>
  </si>
  <si>
    <t>Увеличение бюджетных ассигнований  на осуществление авторского надзора, инженерного сопровождения (строительного контроля) за выполнением работ на объекте за счет средств областного бюджет в 2021 году на 10 568,9 тыс. руб., в 2022 году на 8 424,9 тыс. урб., Увеличение бюджетных ассигнований за счет средств федерального бюджета в связи с заключением соглашения с ФДА в 2022 году на  455 255,3 тыс. руб.</t>
  </si>
  <si>
    <t xml:space="preserve"> Уменьшение бюджетных ассигнований в связи с образовавшейся экономией при выполнении СМР на объекте</t>
  </si>
  <si>
    <t xml:space="preserve">Строительство физкультурно-оздоровительного комплекса с 25-метровым бассейном и универсальным игровым залом в д. Виллози Ломоносовского района. Уменьшение средств в сумме 14 891,1 тыс. рублей в связи с корректировкой ПСД. </t>
  </si>
  <si>
    <t>Уменьшение бюджетных ассигнований в соответствии с распоряжением  Правительства Ленинградской области №296-р от 28.04.2021 "Об увеличении бюджетных ассигнований резервного фонда Правительства Ленинградской области на 2021 год" в размере 56 400,0 тыс. рублей, экономия в размере 367,6 тыс. руб., 14997,7 тыс.руб. перераспределены на строительство "Сосонвский центр образования"</t>
  </si>
  <si>
    <t>В связи с необходимостью проведения повторной экспертизы ПСД</t>
  </si>
  <si>
    <t>В связи с необходимостью корректировки ПСД, для завершения работ</t>
  </si>
  <si>
    <t xml:space="preserve">Уменьшение бюджетных ассигнований на в связи с длительным проеведением экспертизы земельного участка, срок получения положительного заключения экспертизы ноябрь 2021 года. </t>
  </si>
  <si>
    <t>Приложение 7 к Пояснительной записке. 
Адресная инвестиционная программа Ленинградской области на 2021 год и на плановый период 2022 и 2023 по главным распорядителям бюджетных средств (ГРБС),
государственным программам Ленинградской области и объектам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</si>
</sst>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rgb="FFDCE6F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1">
    <xf numFmtId="0" fontId="0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wrapText="1"/>
    </xf>
    <xf numFmtId="164" fontId="0" fillId="0" borderId="1" xfId="0" applyNumberFormat="1" applyFill="1" applyBorder="1"/>
    <xf numFmtId="164" fontId="11" fillId="2" borderId="1" xfId="0" applyNumberFormat="1" applyFont="1" applyFill="1" applyBorder="1"/>
    <xf numFmtId="0" fontId="0" fillId="0" borderId="1" xfId="0" applyBorder="1" applyAlignment="1">
      <alignment wrapText="1"/>
    </xf>
    <xf numFmtId="164" fontId="1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 applyFill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441">
    <cellStyle name="Денежный 2" xfId="1"/>
    <cellStyle name="Обычный" xfId="0" builtinId="0"/>
    <cellStyle name="Обычный 10" xfId="2"/>
    <cellStyle name="Обычный 10 10" xfId="1161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865"/>
    <cellStyle name="Обычный 10 2 2 2 2 3" xfId="1432"/>
    <cellStyle name="Обычный 10 2 2 2 3" xfId="7"/>
    <cellStyle name="Обычный 10 2 2 2 3 2" xfId="1144"/>
    <cellStyle name="Обычный 10 2 2 2 4" xfId="676"/>
    <cellStyle name="Обычный 10 2 2 2 5" xfId="1243"/>
    <cellStyle name="Обычный 10 2 2 3" xfId="8"/>
    <cellStyle name="Обычный 10 2 2 3 2" xfId="9"/>
    <cellStyle name="Обычный 10 2 2 3 2 2" xfId="919"/>
    <cellStyle name="Обычный 10 2 2 3 3" xfId="10"/>
    <cellStyle name="Обычный 10 2 2 3 3 2" xfId="1099"/>
    <cellStyle name="Обычный 10 2 2 3 4" xfId="820"/>
    <cellStyle name="Обычный 10 2 2 3 5" xfId="1387"/>
    <cellStyle name="Обычный 10 2 2 4" xfId="11"/>
    <cellStyle name="Обычный 10 2 2 4 2" xfId="687"/>
    <cellStyle name="Обычный 10 2 2 4 3" xfId="1254"/>
    <cellStyle name="Обычный 10 2 2 5" xfId="12"/>
    <cellStyle name="Обычный 10 2 2 5 2" xfId="966"/>
    <cellStyle name="Обычный 10 2 2 6" xfId="631"/>
    <cellStyle name="Обычный 10 2 2 7" xfId="1198"/>
    <cellStyle name="Обычный 10 2 3" xfId="13"/>
    <cellStyle name="Обычный 10 2 3 2" xfId="14"/>
    <cellStyle name="Обычный 10 2 3 2 2" xfId="15"/>
    <cellStyle name="Обычный 10 2 3 2 2 2" xfId="893"/>
    <cellStyle name="Обычный 10 2 3 2 3" xfId="16"/>
    <cellStyle name="Обычный 10 2 3 2 3 2" xfId="1073"/>
    <cellStyle name="Обычный 10 2 3 2 4" xfId="794"/>
    <cellStyle name="Обычный 10 2 3 2 5" xfId="1361"/>
    <cellStyle name="Обычный 10 2 3 3" xfId="17"/>
    <cellStyle name="Обычный 10 2 3 3 2" xfId="688"/>
    <cellStyle name="Обычный 10 2 3 3 3" xfId="1255"/>
    <cellStyle name="Обычный 10 2 3 4" xfId="18"/>
    <cellStyle name="Обычный 10 2 3 4 2" xfId="967"/>
    <cellStyle name="Обычный 10 2 3 5" xfId="605"/>
    <cellStyle name="Обычный 10 2 3 6" xfId="1172"/>
    <cellStyle name="Обычный 10 2 4" xfId="19"/>
    <cellStyle name="Обычный 10 2 4 2" xfId="20"/>
    <cellStyle name="Обычный 10 2 4 2 2" xfId="21"/>
    <cellStyle name="Обычный 10 2 4 2 2 2" xfId="946"/>
    <cellStyle name="Обычный 10 2 4 2 3" xfId="22"/>
    <cellStyle name="Обычный 10 2 4 2 3 2" xfId="1126"/>
    <cellStyle name="Обычный 10 2 4 2 4" xfId="847"/>
    <cellStyle name="Обычный 10 2 4 2 5" xfId="1414"/>
    <cellStyle name="Обычный 10 2 4 3" xfId="23"/>
    <cellStyle name="Обычный 10 2 4 3 2" xfId="689"/>
    <cellStyle name="Обычный 10 2 4 3 3" xfId="1256"/>
    <cellStyle name="Обычный 10 2 4 4" xfId="24"/>
    <cellStyle name="Обычный 10 2 4 4 2" xfId="968"/>
    <cellStyle name="Обычный 10 2 4 5" xfId="658"/>
    <cellStyle name="Обычный 10 2 4 6" xfId="1225"/>
    <cellStyle name="Обычный 10 2 5" xfId="25"/>
    <cellStyle name="Обычный 10 2 5 2" xfId="26"/>
    <cellStyle name="Обычный 10 2 5 2 2" xfId="883"/>
    <cellStyle name="Обычный 10 2 5 3" xfId="27"/>
    <cellStyle name="Обычный 10 2 5 3 2" xfId="1063"/>
    <cellStyle name="Обычный 10 2 5 4" xfId="784"/>
    <cellStyle name="Обычный 10 2 5 5" xfId="1351"/>
    <cellStyle name="Обычный 10 2 6" xfId="28"/>
    <cellStyle name="Обычный 10 2 6 2" xfId="686"/>
    <cellStyle name="Обычный 10 2 6 3" xfId="1253"/>
    <cellStyle name="Обычный 10 2 7" xfId="29"/>
    <cellStyle name="Обычный 10 2 7 2" xfId="965"/>
    <cellStyle name="Обычный 10 2 8" xfId="595"/>
    <cellStyle name="Обычный 10 2 9" xfId="1162"/>
    <cellStyle name="Обычный 10 3" xfId="30"/>
    <cellStyle name="Обычный 10 3 2" xfId="31"/>
    <cellStyle name="Обычный 10 3 2 2" xfId="32"/>
    <cellStyle name="Обычный 10 3 2 2 2" xfId="33"/>
    <cellStyle name="Обычный 10 3 2 2 2 2" xfId="945"/>
    <cellStyle name="Обычный 10 3 2 2 3" xfId="34"/>
    <cellStyle name="Обычный 10 3 2 2 3 2" xfId="1125"/>
    <cellStyle name="Обычный 10 3 2 2 4" xfId="846"/>
    <cellStyle name="Обычный 10 3 2 2 5" xfId="1413"/>
    <cellStyle name="Обычный 10 3 2 3" xfId="35"/>
    <cellStyle name="Обычный 10 3 2 3 2" xfId="691"/>
    <cellStyle name="Обычный 10 3 2 3 3" xfId="1258"/>
    <cellStyle name="Обычный 10 3 2 4" xfId="36"/>
    <cellStyle name="Обычный 10 3 2 4 2" xfId="970"/>
    <cellStyle name="Обычный 10 3 2 5" xfId="657"/>
    <cellStyle name="Обычный 10 3 2 6" xfId="1224"/>
    <cellStyle name="Обычный 10 3 3" xfId="37"/>
    <cellStyle name="Обычный 10 3 3 2" xfId="38"/>
    <cellStyle name="Обычный 10 3 3 2 2" xfId="918"/>
    <cellStyle name="Обычный 10 3 3 3" xfId="39"/>
    <cellStyle name="Обычный 10 3 3 3 2" xfId="1098"/>
    <cellStyle name="Обычный 10 3 3 4" xfId="819"/>
    <cellStyle name="Обычный 10 3 3 5" xfId="1386"/>
    <cellStyle name="Обычный 10 3 4" xfId="40"/>
    <cellStyle name="Обычный 10 3 4 2" xfId="690"/>
    <cellStyle name="Обычный 10 3 4 3" xfId="1257"/>
    <cellStyle name="Обычный 10 3 5" xfId="41"/>
    <cellStyle name="Обычный 10 3 5 2" xfId="969"/>
    <cellStyle name="Обычный 10 3 6" xfId="630"/>
    <cellStyle name="Обычный 10 3 7" xfId="1197"/>
    <cellStyle name="Обычный 10 4" xfId="42"/>
    <cellStyle name="Обычный 10 4 2" xfId="43"/>
    <cellStyle name="Обычный 10 4 2 2" xfId="44"/>
    <cellStyle name="Обычный 10 4 2 2 2" xfId="45"/>
    <cellStyle name="Обычный 10 4 2 2 2 2" xfId="955"/>
    <cellStyle name="Обычный 10 4 2 2 3" xfId="46"/>
    <cellStyle name="Обычный 10 4 2 2 3 2" xfId="1135"/>
    <cellStyle name="Обычный 10 4 2 2 4" xfId="856"/>
    <cellStyle name="Обычный 10 4 2 2 5" xfId="1423"/>
    <cellStyle name="Обычный 10 4 2 3" xfId="47"/>
    <cellStyle name="Обычный 10 4 2 3 2" xfId="693"/>
    <cellStyle name="Обычный 10 4 2 3 3" xfId="1260"/>
    <cellStyle name="Обычный 10 4 2 4" xfId="48"/>
    <cellStyle name="Обычный 10 4 2 4 2" xfId="972"/>
    <cellStyle name="Обычный 10 4 2 5" xfId="667"/>
    <cellStyle name="Обычный 10 4 2 6" xfId="1234"/>
    <cellStyle name="Обычный 10 4 3" xfId="49"/>
    <cellStyle name="Обычный 10 4 3 2" xfId="50"/>
    <cellStyle name="Обычный 10 4 3 2 2" xfId="892"/>
    <cellStyle name="Обычный 10 4 3 3" xfId="51"/>
    <cellStyle name="Обычный 10 4 3 3 2" xfId="1072"/>
    <cellStyle name="Обычный 10 4 3 4" xfId="793"/>
    <cellStyle name="Обычный 10 4 3 5" xfId="1360"/>
    <cellStyle name="Обычный 10 4 4" xfId="52"/>
    <cellStyle name="Обычный 10 4 4 2" xfId="692"/>
    <cellStyle name="Обычный 10 4 4 3" xfId="1259"/>
    <cellStyle name="Обычный 10 4 5" xfId="53"/>
    <cellStyle name="Обычный 10 4 5 2" xfId="971"/>
    <cellStyle name="Обычный 10 4 6" xfId="604"/>
    <cellStyle name="Обычный 10 4 7" xfId="1171"/>
    <cellStyle name="Обычный 10 5" xfId="54"/>
    <cellStyle name="Обычный 10 5 2" xfId="55"/>
    <cellStyle name="Обычный 10 5 2 2" xfId="56"/>
    <cellStyle name="Обычный 10 5 2 2 2" xfId="928"/>
    <cellStyle name="Обычный 10 5 2 3" xfId="57"/>
    <cellStyle name="Обычный 10 5 2 3 2" xfId="1108"/>
    <cellStyle name="Обычный 10 5 2 4" xfId="829"/>
    <cellStyle name="Обычный 10 5 2 5" xfId="1396"/>
    <cellStyle name="Обычный 10 5 3" xfId="58"/>
    <cellStyle name="Обычный 10 5 3 2" xfId="694"/>
    <cellStyle name="Обычный 10 5 3 3" xfId="1261"/>
    <cellStyle name="Обычный 10 5 4" xfId="59"/>
    <cellStyle name="Обычный 10 5 4 2" xfId="973"/>
    <cellStyle name="Обычный 10 5 5" xfId="640"/>
    <cellStyle name="Обычный 10 5 6" xfId="1207"/>
    <cellStyle name="Обычный 10 6" xfId="60"/>
    <cellStyle name="Обычный 10 6 2" xfId="61"/>
    <cellStyle name="Обычный 10 6 2 2" xfId="882"/>
    <cellStyle name="Обычный 10 6 3" xfId="62"/>
    <cellStyle name="Обычный 10 6 3 2" xfId="1062"/>
    <cellStyle name="Обычный 10 6 4" xfId="783"/>
    <cellStyle name="Обычный 10 6 5" xfId="1350"/>
    <cellStyle name="Обычный 10 7" xfId="63"/>
    <cellStyle name="Обычный 10 7 2" xfId="685"/>
    <cellStyle name="Обычный 10 7 3" xfId="1252"/>
    <cellStyle name="Обычный 10 8" xfId="64"/>
    <cellStyle name="Обычный 10 8 2" xfId="964"/>
    <cellStyle name="Обычный 10 9" xfId="594"/>
    <cellStyle name="Обычный 2" xfId="65"/>
    <cellStyle name="Обычный 2 10" xfId="586"/>
    <cellStyle name="Обычный 2 11" xfId="1153"/>
    <cellStyle name="Обычный 2 2" xfId="66"/>
    <cellStyle name="Обычный 2 2 2" xfId="67"/>
    <cellStyle name="Обычный 2 2 2 2" xfId="68"/>
    <cellStyle name="Обычный 2 3" xfId="69"/>
    <cellStyle name="Обычный 2 3 2" xfId="70"/>
    <cellStyle name="Обычный 2 3 2 2" xfId="71"/>
    <cellStyle name="Обычный 2 3 2 2 2" xfId="72"/>
    <cellStyle name="Обычный 2 3 2 2 2 2" xfId="866"/>
    <cellStyle name="Обычный 2 3 2 2 2 3" xfId="1433"/>
    <cellStyle name="Обычный 2 3 2 2 3" xfId="73"/>
    <cellStyle name="Обычный 2 3 2 2 3 2" xfId="1145"/>
    <cellStyle name="Обычный 2 3 2 2 4" xfId="677"/>
    <cellStyle name="Обычный 2 3 2 2 5" xfId="1244"/>
    <cellStyle name="Обычный 2 3 2 3" xfId="74"/>
    <cellStyle name="Обычный 2 3 2 3 2" xfId="75"/>
    <cellStyle name="Обычный 2 3 2 3 2 2" xfId="920"/>
    <cellStyle name="Обычный 2 3 2 3 3" xfId="76"/>
    <cellStyle name="Обычный 2 3 2 3 3 2" xfId="1100"/>
    <cellStyle name="Обычный 2 3 2 3 4" xfId="821"/>
    <cellStyle name="Обычный 2 3 2 3 5" xfId="1388"/>
    <cellStyle name="Обычный 2 3 2 4" xfId="77"/>
    <cellStyle name="Обычный 2 3 2 4 2" xfId="697"/>
    <cellStyle name="Обычный 2 3 2 4 3" xfId="1264"/>
    <cellStyle name="Обычный 2 3 2 5" xfId="78"/>
    <cellStyle name="Обычный 2 3 2 5 2" xfId="976"/>
    <cellStyle name="Обычный 2 3 2 6" xfId="632"/>
    <cellStyle name="Обычный 2 3 2 7" xfId="1199"/>
    <cellStyle name="Обычный 2 3 3" xfId="79"/>
    <cellStyle name="Обычный 2 3 3 2" xfId="80"/>
    <cellStyle name="Обычный 2 3 3 2 2" xfId="81"/>
    <cellStyle name="Обычный 2 3 3 2 2 2" xfId="895"/>
    <cellStyle name="Обычный 2 3 3 2 3" xfId="82"/>
    <cellStyle name="Обычный 2 3 3 2 3 2" xfId="1075"/>
    <cellStyle name="Обычный 2 3 3 2 4" xfId="796"/>
    <cellStyle name="Обычный 2 3 3 2 5" xfId="1363"/>
    <cellStyle name="Обычный 2 3 3 3" xfId="83"/>
    <cellStyle name="Обычный 2 3 3 3 2" xfId="698"/>
    <cellStyle name="Обычный 2 3 3 3 3" xfId="1265"/>
    <cellStyle name="Обычный 2 3 3 4" xfId="84"/>
    <cellStyle name="Обычный 2 3 3 4 2" xfId="977"/>
    <cellStyle name="Обычный 2 3 3 5" xfId="607"/>
    <cellStyle name="Обычный 2 3 3 6" xfId="1174"/>
    <cellStyle name="Обычный 2 3 4" xfId="85"/>
    <cellStyle name="Обычный 2 3 4 2" xfId="86"/>
    <cellStyle name="Обычный 2 3 4 2 2" xfId="87"/>
    <cellStyle name="Обычный 2 3 4 2 2 2" xfId="947"/>
    <cellStyle name="Обычный 2 3 4 2 3" xfId="88"/>
    <cellStyle name="Обычный 2 3 4 2 3 2" xfId="1127"/>
    <cellStyle name="Обычный 2 3 4 2 4" xfId="848"/>
    <cellStyle name="Обычный 2 3 4 2 5" xfId="1415"/>
    <cellStyle name="Обычный 2 3 4 3" xfId="89"/>
    <cellStyle name="Обычный 2 3 4 3 2" xfId="699"/>
    <cellStyle name="Обычный 2 3 4 3 3" xfId="1266"/>
    <cellStyle name="Обычный 2 3 4 4" xfId="90"/>
    <cellStyle name="Обычный 2 3 4 4 2" xfId="978"/>
    <cellStyle name="Обычный 2 3 4 5" xfId="659"/>
    <cellStyle name="Обычный 2 3 4 6" xfId="1226"/>
    <cellStyle name="Обычный 2 3 5" xfId="91"/>
    <cellStyle name="Обычный 2 3 5 2" xfId="92"/>
    <cellStyle name="Обычный 2 3 5 2 2" xfId="884"/>
    <cellStyle name="Обычный 2 3 5 3" xfId="93"/>
    <cellStyle name="Обычный 2 3 5 3 2" xfId="1064"/>
    <cellStyle name="Обычный 2 3 5 4" xfId="785"/>
    <cellStyle name="Обычный 2 3 5 5" xfId="1352"/>
    <cellStyle name="Обычный 2 3 6" xfId="94"/>
    <cellStyle name="Обычный 2 3 6 2" xfId="696"/>
    <cellStyle name="Обычный 2 3 6 3" xfId="1263"/>
    <cellStyle name="Обычный 2 3 7" xfId="95"/>
    <cellStyle name="Обычный 2 3 7 2" xfId="975"/>
    <cellStyle name="Обычный 2 3 8" xfId="596"/>
    <cellStyle name="Обычный 2 3 9" xfId="1163"/>
    <cellStyle name="Обычный 2 4" xfId="96"/>
    <cellStyle name="Обычный 2 4 2" xfId="97"/>
    <cellStyle name="Обычный 2 4 2 2" xfId="98"/>
    <cellStyle name="Обычный 2 4 2 2 2" xfId="99"/>
    <cellStyle name="Обычный 2 4 2 2 2 2" xfId="937"/>
    <cellStyle name="Обычный 2 4 2 2 3" xfId="100"/>
    <cellStyle name="Обычный 2 4 2 2 3 2" xfId="1117"/>
    <cellStyle name="Обычный 2 4 2 2 4" xfId="838"/>
    <cellStyle name="Обычный 2 4 2 2 5" xfId="1405"/>
    <cellStyle name="Обычный 2 4 2 3" xfId="101"/>
    <cellStyle name="Обычный 2 4 2 3 2" xfId="701"/>
    <cellStyle name="Обычный 2 4 2 3 3" xfId="1268"/>
    <cellStyle name="Обычный 2 4 2 4" xfId="102"/>
    <cellStyle name="Обычный 2 4 2 4 2" xfId="980"/>
    <cellStyle name="Обычный 2 4 2 5" xfId="649"/>
    <cellStyle name="Обычный 2 4 2 6" xfId="1216"/>
    <cellStyle name="Обычный 2 4 3" xfId="103"/>
    <cellStyle name="Обычный 2 4 3 2" xfId="104"/>
    <cellStyle name="Обычный 2 4 3 2 2" xfId="910"/>
    <cellStyle name="Обычный 2 4 3 3" xfId="105"/>
    <cellStyle name="Обычный 2 4 3 3 2" xfId="1090"/>
    <cellStyle name="Обычный 2 4 3 4" xfId="811"/>
    <cellStyle name="Обычный 2 4 3 5" xfId="1378"/>
    <cellStyle name="Обычный 2 4 4" xfId="106"/>
    <cellStyle name="Обычный 2 4 4 2" xfId="700"/>
    <cellStyle name="Обычный 2 4 4 3" xfId="1267"/>
    <cellStyle name="Обычный 2 4 5" xfId="107"/>
    <cellStyle name="Обычный 2 4 5 2" xfId="979"/>
    <cellStyle name="Обычный 2 4 6" xfId="622"/>
    <cellStyle name="Обычный 2 4 7" xfId="1189"/>
    <cellStyle name="Обычный 2 5" xfId="108"/>
    <cellStyle name="Обычный 2 5 2" xfId="109"/>
    <cellStyle name="Обычный 2 5 2 2" xfId="110"/>
    <cellStyle name="Обычный 2 5 2 2 2" xfId="111"/>
    <cellStyle name="Обычный 2 5 2 2 2 2" xfId="956"/>
    <cellStyle name="Обычный 2 5 2 2 3" xfId="112"/>
    <cellStyle name="Обычный 2 5 2 2 3 2" xfId="1136"/>
    <cellStyle name="Обычный 2 5 2 2 4" xfId="857"/>
    <cellStyle name="Обычный 2 5 2 2 5" xfId="1424"/>
    <cellStyle name="Обычный 2 5 2 3" xfId="113"/>
    <cellStyle name="Обычный 2 5 2 3 2" xfId="703"/>
    <cellStyle name="Обычный 2 5 2 3 3" xfId="1270"/>
    <cellStyle name="Обычный 2 5 2 4" xfId="114"/>
    <cellStyle name="Обычный 2 5 2 4 2" xfId="982"/>
    <cellStyle name="Обычный 2 5 2 5" xfId="668"/>
    <cellStyle name="Обычный 2 5 2 6" xfId="1235"/>
    <cellStyle name="Обычный 2 5 3" xfId="115"/>
    <cellStyle name="Обычный 2 5 3 2" xfId="116"/>
    <cellStyle name="Обычный 2 5 3 2 2" xfId="894"/>
    <cellStyle name="Обычный 2 5 3 3" xfId="117"/>
    <cellStyle name="Обычный 2 5 3 3 2" xfId="1074"/>
    <cellStyle name="Обычный 2 5 3 4" xfId="795"/>
    <cellStyle name="Обычный 2 5 3 5" xfId="1362"/>
    <cellStyle name="Обычный 2 5 4" xfId="118"/>
    <cellStyle name="Обычный 2 5 4 2" xfId="702"/>
    <cellStyle name="Обычный 2 5 4 3" xfId="1269"/>
    <cellStyle name="Обычный 2 5 5" xfId="119"/>
    <cellStyle name="Обычный 2 5 5 2" xfId="981"/>
    <cellStyle name="Обычный 2 5 6" xfId="606"/>
    <cellStyle name="Обычный 2 5 7" xfId="1173"/>
    <cellStyle name="Обычный 2 6" xfId="120"/>
    <cellStyle name="Обычный 2 6 2" xfId="121"/>
    <cellStyle name="Обычный 2 6 2 2" xfId="122"/>
    <cellStyle name="Обычный 2 6 2 2 2" xfId="929"/>
    <cellStyle name="Обычный 2 6 2 3" xfId="123"/>
    <cellStyle name="Обычный 2 6 2 3 2" xfId="1109"/>
    <cellStyle name="Обычный 2 6 2 4" xfId="830"/>
    <cellStyle name="Обычный 2 6 2 5" xfId="1397"/>
    <cellStyle name="Обычный 2 6 3" xfId="124"/>
    <cellStyle name="Обычный 2 6 3 2" xfId="704"/>
    <cellStyle name="Обычный 2 6 3 3" xfId="1271"/>
    <cellStyle name="Обычный 2 6 4" xfId="125"/>
    <cellStyle name="Обычный 2 6 4 2" xfId="983"/>
    <cellStyle name="Обычный 2 6 5" xfId="641"/>
    <cellStyle name="Обычный 2 6 6" xfId="1208"/>
    <cellStyle name="Обычный 2 7" xfId="126"/>
    <cellStyle name="Обычный 2 7 2" xfId="127"/>
    <cellStyle name="Обычный 2 7 2 2" xfId="874"/>
    <cellStyle name="Обычный 2 7 3" xfId="128"/>
    <cellStyle name="Обычный 2 7 3 2" xfId="1054"/>
    <cellStyle name="Обычный 2 7 4" xfId="775"/>
    <cellStyle name="Обычный 2 7 5" xfId="1342"/>
    <cellStyle name="Обычный 2 8" xfId="129"/>
    <cellStyle name="Обычный 2 8 2" xfId="695"/>
    <cellStyle name="Обычный 2 8 3" xfId="1262"/>
    <cellStyle name="Обычный 2 9" xfId="130"/>
    <cellStyle name="Обычный 2 9 2" xfId="974"/>
    <cellStyle name="Обычный 2_АИП 2015 год" xfId="131"/>
    <cellStyle name="Обычный 3" xfId="132"/>
    <cellStyle name="Обычный 3 2" xfId="133"/>
    <cellStyle name="Обычный 3 3" xfId="134"/>
    <cellStyle name="Обычный 4" xfId="135"/>
    <cellStyle name="Обычный 4 10" xfId="587"/>
    <cellStyle name="Обычный 4 11" xfId="1154"/>
    <cellStyle name="Обычный 4 2" xfId="136"/>
    <cellStyle name="Обычный 4 2 2" xfId="137"/>
    <cellStyle name="Обычный 4 2 2 2" xfId="138"/>
    <cellStyle name="Обычный 4 2 2 2 2" xfId="139"/>
    <cellStyle name="Обычный 4 2 2 2 2 2" xfId="867"/>
    <cellStyle name="Обычный 4 2 2 2 2 3" xfId="1434"/>
    <cellStyle name="Обычный 4 2 2 2 3" xfId="140"/>
    <cellStyle name="Обычный 4 2 2 2 3 2" xfId="1146"/>
    <cellStyle name="Обычный 4 2 2 2 4" xfId="678"/>
    <cellStyle name="Обычный 4 2 2 2 5" xfId="1245"/>
    <cellStyle name="Обычный 4 2 2 3" xfId="141"/>
    <cellStyle name="Обычный 4 2 2 3 2" xfId="142"/>
    <cellStyle name="Обычный 4 2 2 3 2 2" xfId="921"/>
    <cellStyle name="Обычный 4 2 2 3 3" xfId="143"/>
    <cellStyle name="Обычный 4 2 2 3 3 2" xfId="1101"/>
    <cellStyle name="Обычный 4 2 2 3 4" xfId="822"/>
    <cellStyle name="Обычный 4 2 2 3 5" xfId="1389"/>
    <cellStyle name="Обычный 4 2 2 4" xfId="144"/>
    <cellStyle name="Обычный 4 2 2 4 2" xfId="707"/>
    <cellStyle name="Обычный 4 2 2 4 3" xfId="1274"/>
    <cellStyle name="Обычный 4 2 2 5" xfId="145"/>
    <cellStyle name="Обычный 4 2 2 5 2" xfId="986"/>
    <cellStyle name="Обычный 4 2 2 6" xfId="633"/>
    <cellStyle name="Обычный 4 2 2 7" xfId="1200"/>
    <cellStyle name="Обычный 4 2 3" xfId="146"/>
    <cellStyle name="Обычный 4 2 3 2" xfId="147"/>
    <cellStyle name="Обычный 4 2 3 2 2" xfId="148"/>
    <cellStyle name="Обычный 4 2 3 2 2 2" xfId="897"/>
    <cellStyle name="Обычный 4 2 3 2 3" xfId="149"/>
    <cellStyle name="Обычный 4 2 3 2 3 2" xfId="1077"/>
    <cellStyle name="Обычный 4 2 3 2 4" xfId="798"/>
    <cellStyle name="Обычный 4 2 3 2 5" xfId="1365"/>
    <cellStyle name="Обычный 4 2 3 3" xfId="150"/>
    <cellStyle name="Обычный 4 2 3 3 2" xfId="708"/>
    <cellStyle name="Обычный 4 2 3 3 3" xfId="1275"/>
    <cellStyle name="Обычный 4 2 3 4" xfId="151"/>
    <cellStyle name="Обычный 4 2 3 4 2" xfId="987"/>
    <cellStyle name="Обычный 4 2 3 5" xfId="609"/>
    <cellStyle name="Обычный 4 2 3 6" xfId="1176"/>
    <cellStyle name="Обычный 4 2 4" xfId="152"/>
    <cellStyle name="Обычный 4 2 4 2" xfId="153"/>
    <cellStyle name="Обычный 4 2 4 2 2" xfId="154"/>
    <cellStyle name="Обычный 4 2 4 2 2 2" xfId="948"/>
    <cellStyle name="Обычный 4 2 4 2 3" xfId="155"/>
    <cellStyle name="Обычный 4 2 4 2 3 2" xfId="1128"/>
    <cellStyle name="Обычный 4 2 4 2 4" xfId="849"/>
    <cellStyle name="Обычный 4 2 4 2 5" xfId="1416"/>
    <cellStyle name="Обычный 4 2 4 3" xfId="156"/>
    <cellStyle name="Обычный 4 2 4 3 2" xfId="709"/>
    <cellStyle name="Обычный 4 2 4 3 3" xfId="1276"/>
    <cellStyle name="Обычный 4 2 4 4" xfId="157"/>
    <cellStyle name="Обычный 4 2 4 4 2" xfId="988"/>
    <cellStyle name="Обычный 4 2 4 5" xfId="660"/>
    <cellStyle name="Обычный 4 2 4 6" xfId="1227"/>
    <cellStyle name="Обычный 4 2 5" xfId="158"/>
    <cellStyle name="Обычный 4 2 5 2" xfId="159"/>
    <cellStyle name="Обычный 4 2 5 2 2" xfId="885"/>
    <cellStyle name="Обычный 4 2 5 3" xfId="160"/>
    <cellStyle name="Обычный 4 2 5 3 2" xfId="1065"/>
    <cellStyle name="Обычный 4 2 5 4" xfId="786"/>
    <cellStyle name="Обычный 4 2 5 5" xfId="1353"/>
    <cellStyle name="Обычный 4 2 6" xfId="161"/>
    <cellStyle name="Обычный 4 2 6 2" xfId="706"/>
    <cellStyle name="Обычный 4 2 6 3" xfId="1273"/>
    <cellStyle name="Обычный 4 2 7" xfId="162"/>
    <cellStyle name="Обычный 4 2 7 2" xfId="985"/>
    <cellStyle name="Обычный 4 2 8" xfId="597"/>
    <cellStyle name="Обычный 4 2 9" xfId="1164"/>
    <cellStyle name="Обычный 4 3" xfId="163"/>
    <cellStyle name="Обычный 4 3 2" xfId="164"/>
    <cellStyle name="Обычный 4 3 2 2" xfId="165"/>
    <cellStyle name="Обычный 4 3 2 2 2" xfId="166"/>
    <cellStyle name="Обычный 4 3 2 2 2 2" xfId="938"/>
    <cellStyle name="Обычный 4 3 2 2 3" xfId="167"/>
    <cellStyle name="Обычный 4 3 2 2 3 2" xfId="1118"/>
    <cellStyle name="Обычный 4 3 2 2 4" xfId="839"/>
    <cellStyle name="Обычный 4 3 2 2 5" xfId="1406"/>
    <cellStyle name="Обычный 4 3 2 3" xfId="168"/>
    <cellStyle name="Обычный 4 3 2 3 2" xfId="710"/>
    <cellStyle name="Обычный 4 3 2 3 3" xfId="1277"/>
    <cellStyle name="Обычный 4 3 2 4" xfId="169"/>
    <cellStyle name="Обычный 4 3 2 4 2" xfId="989"/>
    <cellStyle name="Обычный 4 3 2 5" xfId="650"/>
    <cellStyle name="Обычный 4 3 2 6" xfId="1217"/>
    <cellStyle name="Обычный 4 4" xfId="170"/>
    <cellStyle name="Обычный 4 4 2" xfId="171"/>
    <cellStyle name="Обычный 4 4 2 2" xfId="172"/>
    <cellStyle name="Обычный 4 4 2 2 2" xfId="173"/>
    <cellStyle name="Обычный 4 4 2 2 2 2" xfId="957"/>
    <cellStyle name="Обычный 4 4 2 2 3" xfId="174"/>
    <cellStyle name="Обычный 4 4 2 2 3 2" xfId="1137"/>
    <cellStyle name="Обычный 4 4 2 2 4" xfId="858"/>
    <cellStyle name="Обычный 4 4 2 2 5" xfId="1425"/>
    <cellStyle name="Обычный 4 4 2 3" xfId="175"/>
    <cellStyle name="Обычный 4 4 2 3 2" xfId="712"/>
    <cellStyle name="Обычный 4 4 2 3 3" xfId="1279"/>
    <cellStyle name="Обычный 4 4 2 4" xfId="176"/>
    <cellStyle name="Обычный 4 4 2 4 2" xfId="991"/>
    <cellStyle name="Обычный 4 4 2 5" xfId="669"/>
    <cellStyle name="Обычный 4 4 2 6" xfId="1236"/>
    <cellStyle name="Обычный 4 4 3" xfId="177"/>
    <cellStyle name="Обычный 4 4 3 2" xfId="178"/>
    <cellStyle name="Обычный 4 4 3 2 2" xfId="911"/>
    <cellStyle name="Обычный 4 4 3 3" xfId="179"/>
    <cellStyle name="Обычный 4 4 3 3 2" xfId="1091"/>
    <cellStyle name="Обычный 4 4 3 4" xfId="812"/>
    <cellStyle name="Обычный 4 4 3 5" xfId="1379"/>
    <cellStyle name="Обычный 4 4 4" xfId="180"/>
    <cellStyle name="Обычный 4 4 4 2" xfId="711"/>
    <cellStyle name="Обычный 4 4 4 3" xfId="1278"/>
    <cellStyle name="Обычный 4 4 5" xfId="181"/>
    <cellStyle name="Обычный 4 4 5 2" xfId="990"/>
    <cellStyle name="Обычный 4 4 6" xfId="623"/>
    <cellStyle name="Обычный 4 4 7" xfId="1190"/>
    <cellStyle name="Обычный 4 5" xfId="182"/>
    <cellStyle name="Обычный 4 5 2" xfId="183"/>
    <cellStyle name="Обычный 4 5 2 2" xfId="184"/>
    <cellStyle name="Обычный 4 5 2 2 2" xfId="896"/>
    <cellStyle name="Обычный 4 5 2 3" xfId="185"/>
    <cellStyle name="Обычный 4 5 2 3 2" xfId="1076"/>
    <cellStyle name="Обычный 4 5 2 4" xfId="797"/>
    <cellStyle name="Обычный 4 5 2 5" xfId="1364"/>
    <cellStyle name="Обычный 4 5 3" xfId="186"/>
    <cellStyle name="Обычный 4 5 3 2" xfId="713"/>
    <cellStyle name="Обычный 4 5 3 3" xfId="1280"/>
    <cellStyle name="Обычный 4 5 4" xfId="187"/>
    <cellStyle name="Обычный 4 5 4 2" xfId="992"/>
    <cellStyle name="Обычный 4 5 5" xfId="608"/>
    <cellStyle name="Обычный 4 5 6" xfId="1175"/>
    <cellStyle name="Обычный 4 6" xfId="188"/>
    <cellStyle name="Обычный 4 6 2" xfId="189"/>
    <cellStyle name="Обычный 4 6 2 2" xfId="190"/>
    <cellStyle name="Обычный 4 6 2 2 2" xfId="930"/>
    <cellStyle name="Обычный 4 6 2 3" xfId="191"/>
    <cellStyle name="Обычный 4 6 2 3 2" xfId="1110"/>
    <cellStyle name="Обычный 4 6 2 4" xfId="831"/>
    <cellStyle name="Обычный 4 6 2 5" xfId="1398"/>
    <cellStyle name="Обычный 4 6 3" xfId="192"/>
    <cellStyle name="Обычный 4 6 3 2" xfId="714"/>
    <cellStyle name="Обычный 4 6 3 3" xfId="1281"/>
    <cellStyle name="Обычный 4 6 4" xfId="193"/>
    <cellStyle name="Обычный 4 6 4 2" xfId="993"/>
    <cellStyle name="Обычный 4 6 5" xfId="642"/>
    <cellStyle name="Обычный 4 6 6" xfId="1209"/>
    <cellStyle name="Обычный 4 7" xfId="194"/>
    <cellStyle name="Обычный 4 7 2" xfId="195"/>
    <cellStyle name="Обычный 4 7 2 2" xfId="875"/>
    <cellStyle name="Обычный 4 7 3" xfId="196"/>
    <cellStyle name="Обычный 4 7 3 2" xfId="1055"/>
    <cellStyle name="Обычный 4 7 4" xfId="776"/>
    <cellStyle name="Обычный 4 7 5" xfId="1343"/>
    <cellStyle name="Обычный 4 8" xfId="197"/>
    <cellStyle name="Обычный 4 8 2" xfId="705"/>
    <cellStyle name="Обычный 4 8 3" xfId="1272"/>
    <cellStyle name="Обычный 4 9" xfId="198"/>
    <cellStyle name="Обычный 4 9 2" xfId="984"/>
    <cellStyle name="Обычный 5" xfId="199"/>
    <cellStyle name="Обычный 5 10" xfId="589"/>
    <cellStyle name="Обычный 5 11" xfId="1156"/>
    <cellStyle name="Обычный 5 2" xfId="200"/>
    <cellStyle name="Обычный 5 2 2" xfId="201"/>
    <cellStyle name="Обычный 5 2 2 2" xfId="202"/>
    <cellStyle name="Обычный 5 2 2 2 2" xfId="203"/>
    <cellStyle name="Обычный 5 2 2 2 2 2" xfId="868"/>
    <cellStyle name="Обычный 5 2 2 2 2 3" xfId="1435"/>
    <cellStyle name="Обычный 5 2 2 2 3" xfId="204"/>
    <cellStyle name="Обычный 5 2 2 2 3 2" xfId="1147"/>
    <cellStyle name="Обычный 5 2 2 2 4" xfId="679"/>
    <cellStyle name="Обычный 5 2 2 2 5" xfId="1246"/>
    <cellStyle name="Обычный 5 2 2 3" xfId="205"/>
    <cellStyle name="Обычный 5 2 2 3 2" xfId="206"/>
    <cellStyle name="Обычный 5 2 2 3 2 2" xfId="922"/>
    <cellStyle name="Обычный 5 2 2 3 3" xfId="207"/>
    <cellStyle name="Обычный 5 2 2 3 3 2" xfId="1102"/>
    <cellStyle name="Обычный 5 2 2 3 4" xfId="823"/>
    <cellStyle name="Обычный 5 2 2 3 5" xfId="1390"/>
    <cellStyle name="Обычный 5 2 2 4" xfId="208"/>
    <cellStyle name="Обычный 5 2 2 4 2" xfId="717"/>
    <cellStyle name="Обычный 5 2 2 4 3" xfId="1284"/>
    <cellStyle name="Обычный 5 2 2 5" xfId="209"/>
    <cellStyle name="Обычный 5 2 2 5 2" xfId="996"/>
    <cellStyle name="Обычный 5 2 2 6" xfId="634"/>
    <cellStyle name="Обычный 5 2 2 7" xfId="1201"/>
    <cellStyle name="Обычный 5 2 3" xfId="210"/>
    <cellStyle name="Обычный 5 2 3 2" xfId="211"/>
    <cellStyle name="Обычный 5 2 3 2 2" xfId="212"/>
    <cellStyle name="Обычный 5 2 3 2 2 2" xfId="899"/>
    <cellStyle name="Обычный 5 2 3 2 3" xfId="213"/>
    <cellStyle name="Обычный 5 2 3 2 3 2" xfId="1079"/>
    <cellStyle name="Обычный 5 2 3 2 4" xfId="800"/>
    <cellStyle name="Обычный 5 2 3 2 5" xfId="1367"/>
    <cellStyle name="Обычный 5 2 3 3" xfId="214"/>
    <cellStyle name="Обычный 5 2 3 3 2" xfId="718"/>
    <cellStyle name="Обычный 5 2 3 3 3" xfId="1285"/>
    <cellStyle name="Обычный 5 2 3 4" xfId="215"/>
    <cellStyle name="Обычный 5 2 3 4 2" xfId="997"/>
    <cellStyle name="Обычный 5 2 3 5" xfId="611"/>
    <cellStyle name="Обычный 5 2 3 6" xfId="1178"/>
    <cellStyle name="Обычный 5 2 4" xfId="216"/>
    <cellStyle name="Обычный 5 2 4 2" xfId="217"/>
    <cellStyle name="Обычный 5 2 4 2 2" xfId="218"/>
    <cellStyle name="Обычный 5 2 4 2 2 2" xfId="949"/>
    <cellStyle name="Обычный 5 2 4 2 3" xfId="219"/>
    <cellStyle name="Обычный 5 2 4 2 3 2" xfId="1129"/>
    <cellStyle name="Обычный 5 2 4 2 4" xfId="850"/>
    <cellStyle name="Обычный 5 2 4 2 5" xfId="1417"/>
    <cellStyle name="Обычный 5 2 4 3" xfId="220"/>
    <cellStyle name="Обычный 5 2 4 3 2" xfId="719"/>
    <cellStyle name="Обычный 5 2 4 3 3" xfId="1286"/>
    <cellStyle name="Обычный 5 2 4 4" xfId="221"/>
    <cellStyle name="Обычный 5 2 4 4 2" xfId="998"/>
    <cellStyle name="Обычный 5 2 4 5" xfId="661"/>
    <cellStyle name="Обычный 5 2 4 6" xfId="1228"/>
    <cellStyle name="Обычный 5 2 5" xfId="222"/>
    <cellStyle name="Обычный 5 2 5 2" xfId="223"/>
    <cellStyle name="Обычный 5 2 5 2 2" xfId="886"/>
    <cellStyle name="Обычный 5 2 5 3" xfId="224"/>
    <cellStyle name="Обычный 5 2 5 3 2" xfId="1066"/>
    <cellStyle name="Обычный 5 2 5 4" xfId="787"/>
    <cellStyle name="Обычный 5 2 5 5" xfId="1354"/>
    <cellStyle name="Обычный 5 2 6" xfId="225"/>
    <cellStyle name="Обычный 5 2 6 2" xfId="716"/>
    <cellStyle name="Обычный 5 2 6 3" xfId="1283"/>
    <cellStyle name="Обычный 5 2 7" xfId="226"/>
    <cellStyle name="Обычный 5 2 7 2" xfId="995"/>
    <cellStyle name="Обычный 5 2 8" xfId="598"/>
    <cellStyle name="Обычный 5 2 9" xfId="1165"/>
    <cellStyle name="Обычный 5 3" xfId="227"/>
    <cellStyle name="Обычный 5 3 2" xfId="228"/>
    <cellStyle name="Обычный 5 3 2 2" xfId="229"/>
    <cellStyle name="Обычный 5 3 2 2 2" xfId="230"/>
    <cellStyle name="Обычный 5 3 2 2 2 2" xfId="940"/>
    <cellStyle name="Обычный 5 3 2 2 3" xfId="231"/>
    <cellStyle name="Обычный 5 3 2 2 3 2" xfId="1120"/>
    <cellStyle name="Обычный 5 3 2 2 4" xfId="841"/>
    <cellStyle name="Обычный 5 3 2 2 5" xfId="1408"/>
    <cellStyle name="Обычный 5 3 2 3" xfId="232"/>
    <cellStyle name="Обычный 5 3 2 3 2" xfId="720"/>
    <cellStyle name="Обычный 5 3 2 3 3" xfId="1287"/>
    <cellStyle name="Обычный 5 3 2 4" xfId="233"/>
    <cellStyle name="Обычный 5 3 2 4 2" xfId="999"/>
    <cellStyle name="Обычный 5 3 2 5" xfId="652"/>
    <cellStyle name="Обычный 5 3 2 6" xfId="1219"/>
    <cellStyle name="Обычный 5 4" xfId="234"/>
    <cellStyle name="Обычный 5 4 2" xfId="235"/>
    <cellStyle name="Обычный 5 4 2 2" xfId="236"/>
    <cellStyle name="Обычный 5 4 2 2 2" xfId="237"/>
    <cellStyle name="Обычный 5 4 2 2 2 2" xfId="958"/>
    <cellStyle name="Обычный 5 4 2 2 3" xfId="238"/>
    <cellStyle name="Обычный 5 4 2 2 3 2" xfId="1138"/>
    <cellStyle name="Обычный 5 4 2 2 4" xfId="859"/>
    <cellStyle name="Обычный 5 4 2 2 5" xfId="1426"/>
    <cellStyle name="Обычный 5 4 2 3" xfId="239"/>
    <cellStyle name="Обычный 5 4 2 3 2" xfId="722"/>
    <cellStyle name="Обычный 5 4 2 3 3" xfId="1289"/>
    <cellStyle name="Обычный 5 4 2 4" xfId="240"/>
    <cellStyle name="Обычный 5 4 2 4 2" xfId="1001"/>
    <cellStyle name="Обычный 5 4 2 5" xfId="670"/>
    <cellStyle name="Обычный 5 4 2 6" xfId="1237"/>
    <cellStyle name="Обычный 5 4 3" xfId="241"/>
    <cellStyle name="Обычный 5 4 3 2" xfId="242"/>
    <cellStyle name="Обычный 5 4 3 2 2" xfId="913"/>
    <cellStyle name="Обычный 5 4 3 3" xfId="243"/>
    <cellStyle name="Обычный 5 4 3 3 2" xfId="1093"/>
    <cellStyle name="Обычный 5 4 3 4" xfId="814"/>
    <cellStyle name="Обычный 5 4 3 5" xfId="1381"/>
    <cellStyle name="Обычный 5 4 4" xfId="244"/>
    <cellStyle name="Обычный 5 4 4 2" xfId="721"/>
    <cellStyle name="Обычный 5 4 4 3" xfId="1288"/>
    <cellStyle name="Обычный 5 4 5" xfId="245"/>
    <cellStyle name="Обычный 5 4 5 2" xfId="1000"/>
    <cellStyle name="Обычный 5 4 6" xfId="625"/>
    <cellStyle name="Обычный 5 4 7" xfId="1192"/>
    <cellStyle name="Обычный 5 5" xfId="246"/>
    <cellStyle name="Обычный 5 5 2" xfId="247"/>
    <cellStyle name="Обычный 5 5 2 2" xfId="248"/>
    <cellStyle name="Обычный 5 5 2 2 2" xfId="898"/>
    <cellStyle name="Обычный 5 5 2 3" xfId="249"/>
    <cellStyle name="Обычный 5 5 2 3 2" xfId="1078"/>
    <cellStyle name="Обычный 5 5 2 4" xfId="799"/>
    <cellStyle name="Обычный 5 5 2 5" xfId="1366"/>
    <cellStyle name="Обычный 5 5 3" xfId="250"/>
    <cellStyle name="Обычный 5 5 3 2" xfId="723"/>
    <cellStyle name="Обычный 5 5 3 3" xfId="1290"/>
    <cellStyle name="Обычный 5 5 4" xfId="251"/>
    <cellStyle name="Обычный 5 5 4 2" xfId="1002"/>
    <cellStyle name="Обычный 5 5 5" xfId="610"/>
    <cellStyle name="Обычный 5 5 6" xfId="1177"/>
    <cellStyle name="Обычный 5 6" xfId="252"/>
    <cellStyle name="Обычный 5 6 2" xfId="253"/>
    <cellStyle name="Обычный 5 6 2 2" xfId="254"/>
    <cellStyle name="Обычный 5 6 2 2 2" xfId="931"/>
    <cellStyle name="Обычный 5 6 2 3" xfId="255"/>
    <cellStyle name="Обычный 5 6 2 3 2" xfId="1111"/>
    <cellStyle name="Обычный 5 6 2 4" xfId="832"/>
    <cellStyle name="Обычный 5 6 2 5" xfId="1399"/>
    <cellStyle name="Обычный 5 6 3" xfId="256"/>
    <cellStyle name="Обычный 5 6 3 2" xfId="724"/>
    <cellStyle name="Обычный 5 6 3 3" xfId="1291"/>
    <cellStyle name="Обычный 5 6 4" xfId="257"/>
    <cellStyle name="Обычный 5 6 4 2" xfId="1003"/>
    <cellStyle name="Обычный 5 6 5" xfId="643"/>
    <cellStyle name="Обычный 5 6 6" xfId="1210"/>
    <cellStyle name="Обычный 5 7" xfId="258"/>
    <cellStyle name="Обычный 5 7 2" xfId="259"/>
    <cellStyle name="Обычный 5 7 2 2" xfId="877"/>
    <cellStyle name="Обычный 5 7 3" xfId="260"/>
    <cellStyle name="Обычный 5 7 3 2" xfId="1057"/>
    <cellStyle name="Обычный 5 7 4" xfId="778"/>
    <cellStyle name="Обычный 5 7 5" xfId="1345"/>
    <cellStyle name="Обычный 5 8" xfId="261"/>
    <cellStyle name="Обычный 5 8 2" xfId="715"/>
    <cellStyle name="Обычный 5 8 3" xfId="1282"/>
    <cellStyle name="Обычный 5 9" xfId="262"/>
    <cellStyle name="Обычный 5 9 2" xfId="994"/>
    <cellStyle name="Обычный 6" xfId="263"/>
    <cellStyle name="Обычный 6 10" xfId="1157"/>
    <cellStyle name="Обычный 6 2" xfId="264"/>
    <cellStyle name="Обычный 6 2 2" xfId="265"/>
    <cellStyle name="Обычный 6 2 2 2" xfId="266"/>
    <cellStyle name="Обычный 6 2 2 2 2" xfId="267"/>
    <cellStyle name="Обычный 6 2 2 2 2 2" xfId="869"/>
    <cellStyle name="Обычный 6 2 2 2 2 3" xfId="1436"/>
    <cellStyle name="Обычный 6 2 2 2 3" xfId="268"/>
    <cellStyle name="Обычный 6 2 2 2 3 2" xfId="1148"/>
    <cellStyle name="Обычный 6 2 2 2 4" xfId="680"/>
    <cellStyle name="Обычный 6 2 2 2 5" xfId="1247"/>
    <cellStyle name="Обычный 6 2 2 3" xfId="269"/>
    <cellStyle name="Обычный 6 2 2 3 2" xfId="270"/>
    <cellStyle name="Обычный 6 2 2 3 2 2" xfId="923"/>
    <cellStyle name="Обычный 6 2 2 3 3" xfId="271"/>
    <cellStyle name="Обычный 6 2 2 3 3 2" xfId="1103"/>
    <cellStyle name="Обычный 6 2 2 3 4" xfId="824"/>
    <cellStyle name="Обычный 6 2 2 3 5" xfId="1391"/>
    <cellStyle name="Обычный 6 2 2 4" xfId="272"/>
    <cellStyle name="Обычный 6 2 2 4 2" xfId="727"/>
    <cellStyle name="Обычный 6 2 2 4 3" xfId="1294"/>
    <cellStyle name="Обычный 6 2 2 5" xfId="273"/>
    <cellStyle name="Обычный 6 2 2 5 2" xfId="1006"/>
    <cellStyle name="Обычный 6 2 2 6" xfId="635"/>
    <cellStyle name="Обычный 6 2 2 7" xfId="1202"/>
    <cellStyle name="Обычный 6 2 3" xfId="274"/>
    <cellStyle name="Обычный 6 2 3 2" xfId="275"/>
    <cellStyle name="Обычный 6 2 3 2 2" xfId="276"/>
    <cellStyle name="Обычный 6 2 3 2 2 2" xfId="901"/>
    <cellStyle name="Обычный 6 2 3 2 3" xfId="277"/>
    <cellStyle name="Обычный 6 2 3 2 3 2" xfId="1081"/>
    <cellStyle name="Обычный 6 2 3 2 4" xfId="802"/>
    <cellStyle name="Обычный 6 2 3 2 5" xfId="1369"/>
    <cellStyle name="Обычный 6 2 3 3" xfId="278"/>
    <cellStyle name="Обычный 6 2 3 3 2" xfId="728"/>
    <cellStyle name="Обычный 6 2 3 3 3" xfId="1295"/>
    <cellStyle name="Обычный 6 2 3 4" xfId="279"/>
    <cellStyle name="Обычный 6 2 3 4 2" xfId="1007"/>
    <cellStyle name="Обычный 6 2 3 5" xfId="613"/>
    <cellStyle name="Обычный 6 2 3 6" xfId="1180"/>
    <cellStyle name="Обычный 6 2 4" xfId="280"/>
    <cellStyle name="Обычный 6 2 4 2" xfId="281"/>
    <cellStyle name="Обычный 6 2 4 2 2" xfId="282"/>
    <cellStyle name="Обычный 6 2 4 2 2 2" xfId="950"/>
    <cellStyle name="Обычный 6 2 4 2 3" xfId="283"/>
    <cellStyle name="Обычный 6 2 4 2 3 2" xfId="1130"/>
    <cellStyle name="Обычный 6 2 4 2 4" xfId="851"/>
    <cellStyle name="Обычный 6 2 4 2 5" xfId="1418"/>
    <cellStyle name="Обычный 6 2 4 3" xfId="284"/>
    <cellStyle name="Обычный 6 2 4 3 2" xfId="729"/>
    <cellStyle name="Обычный 6 2 4 3 3" xfId="1296"/>
    <cellStyle name="Обычный 6 2 4 4" xfId="285"/>
    <cellStyle name="Обычный 6 2 4 4 2" xfId="1008"/>
    <cellStyle name="Обычный 6 2 4 5" xfId="662"/>
    <cellStyle name="Обычный 6 2 4 6" xfId="1229"/>
    <cellStyle name="Обычный 6 2 5" xfId="286"/>
    <cellStyle name="Обычный 6 2 5 2" xfId="287"/>
    <cellStyle name="Обычный 6 2 5 2 2" xfId="887"/>
    <cellStyle name="Обычный 6 2 5 3" xfId="288"/>
    <cellStyle name="Обычный 6 2 5 3 2" xfId="1067"/>
    <cellStyle name="Обычный 6 2 5 4" xfId="788"/>
    <cellStyle name="Обычный 6 2 5 5" xfId="1355"/>
    <cellStyle name="Обычный 6 2 6" xfId="289"/>
    <cellStyle name="Обычный 6 2 6 2" xfId="726"/>
    <cellStyle name="Обычный 6 2 6 3" xfId="1293"/>
    <cellStyle name="Обычный 6 2 7" xfId="290"/>
    <cellStyle name="Обычный 6 2 7 2" xfId="1005"/>
    <cellStyle name="Обычный 6 2 8" xfId="599"/>
    <cellStyle name="Обычный 6 2 9" xfId="1166"/>
    <cellStyle name="Обычный 6 3" xfId="291"/>
    <cellStyle name="Обычный 6 3 2" xfId="292"/>
    <cellStyle name="Обычный 6 3 2 2" xfId="293"/>
    <cellStyle name="Обычный 6 3 2 2 2" xfId="294"/>
    <cellStyle name="Обычный 6 3 2 2 2 2" xfId="941"/>
    <cellStyle name="Обычный 6 3 2 2 3" xfId="295"/>
    <cellStyle name="Обычный 6 3 2 2 3 2" xfId="1121"/>
    <cellStyle name="Обычный 6 3 2 2 4" xfId="842"/>
    <cellStyle name="Обычный 6 3 2 2 5" xfId="1409"/>
    <cellStyle name="Обычный 6 3 2 3" xfId="296"/>
    <cellStyle name="Обычный 6 3 2 3 2" xfId="731"/>
    <cellStyle name="Обычный 6 3 2 3 3" xfId="1298"/>
    <cellStyle name="Обычный 6 3 2 4" xfId="297"/>
    <cellStyle name="Обычный 6 3 2 4 2" xfId="1010"/>
    <cellStyle name="Обычный 6 3 2 5" xfId="653"/>
    <cellStyle name="Обычный 6 3 2 6" xfId="1220"/>
    <cellStyle name="Обычный 6 3 3" xfId="298"/>
    <cellStyle name="Обычный 6 3 3 2" xfId="299"/>
    <cellStyle name="Обычный 6 3 3 2 2" xfId="914"/>
    <cellStyle name="Обычный 6 3 3 3" xfId="300"/>
    <cellStyle name="Обычный 6 3 3 3 2" xfId="1094"/>
    <cellStyle name="Обычный 6 3 3 4" xfId="815"/>
    <cellStyle name="Обычный 6 3 3 5" xfId="1382"/>
    <cellStyle name="Обычный 6 3 4" xfId="301"/>
    <cellStyle name="Обычный 6 3 4 2" xfId="730"/>
    <cellStyle name="Обычный 6 3 4 3" xfId="1297"/>
    <cellStyle name="Обычный 6 3 5" xfId="302"/>
    <cellStyle name="Обычный 6 3 5 2" xfId="1009"/>
    <cellStyle name="Обычный 6 3 6" xfId="626"/>
    <cellStyle name="Обычный 6 3 7" xfId="1193"/>
    <cellStyle name="Обычный 6 4" xfId="303"/>
    <cellStyle name="Обычный 6 4 2" xfId="304"/>
    <cellStyle name="Обычный 6 4 2 2" xfId="305"/>
    <cellStyle name="Обычный 6 4 2 2 2" xfId="306"/>
    <cellStyle name="Обычный 6 4 2 2 2 2" xfId="959"/>
    <cellStyle name="Обычный 6 4 2 2 3" xfId="307"/>
    <cellStyle name="Обычный 6 4 2 2 3 2" xfId="1139"/>
    <cellStyle name="Обычный 6 4 2 2 4" xfId="860"/>
    <cellStyle name="Обычный 6 4 2 2 5" xfId="1427"/>
    <cellStyle name="Обычный 6 4 2 3" xfId="308"/>
    <cellStyle name="Обычный 6 4 2 3 2" xfId="733"/>
    <cellStyle name="Обычный 6 4 2 3 3" xfId="1300"/>
    <cellStyle name="Обычный 6 4 2 4" xfId="309"/>
    <cellStyle name="Обычный 6 4 2 4 2" xfId="1012"/>
    <cellStyle name="Обычный 6 4 2 5" xfId="671"/>
    <cellStyle name="Обычный 6 4 2 6" xfId="1238"/>
    <cellStyle name="Обычный 6 4 3" xfId="310"/>
    <cellStyle name="Обычный 6 4 3 2" xfId="311"/>
    <cellStyle name="Обычный 6 4 3 2 2" xfId="900"/>
    <cellStyle name="Обычный 6 4 3 3" xfId="312"/>
    <cellStyle name="Обычный 6 4 3 3 2" xfId="1080"/>
    <cellStyle name="Обычный 6 4 3 4" xfId="801"/>
    <cellStyle name="Обычный 6 4 3 5" xfId="1368"/>
    <cellStyle name="Обычный 6 4 4" xfId="313"/>
    <cellStyle name="Обычный 6 4 4 2" xfId="732"/>
    <cellStyle name="Обычный 6 4 4 3" xfId="1299"/>
    <cellStyle name="Обычный 6 4 5" xfId="314"/>
    <cellStyle name="Обычный 6 4 5 2" xfId="1011"/>
    <cellStyle name="Обычный 6 4 6" xfId="612"/>
    <cellStyle name="Обычный 6 4 7" xfId="1179"/>
    <cellStyle name="Обычный 6 5" xfId="315"/>
    <cellStyle name="Обычный 6 5 2" xfId="316"/>
    <cellStyle name="Обычный 6 5 2 2" xfId="317"/>
    <cellStyle name="Обычный 6 5 2 2 2" xfId="932"/>
    <cellStyle name="Обычный 6 5 2 3" xfId="318"/>
    <cellStyle name="Обычный 6 5 2 3 2" xfId="1112"/>
    <cellStyle name="Обычный 6 5 2 4" xfId="833"/>
    <cellStyle name="Обычный 6 5 2 5" xfId="1400"/>
    <cellStyle name="Обычный 6 5 3" xfId="319"/>
    <cellStyle name="Обычный 6 5 3 2" xfId="734"/>
    <cellStyle name="Обычный 6 5 3 3" xfId="1301"/>
    <cellStyle name="Обычный 6 5 4" xfId="320"/>
    <cellStyle name="Обычный 6 5 4 2" xfId="1013"/>
    <cellStyle name="Обычный 6 5 5" xfId="644"/>
    <cellStyle name="Обычный 6 5 6" xfId="1211"/>
    <cellStyle name="Обычный 6 6" xfId="321"/>
    <cellStyle name="Обычный 6 6 2" xfId="322"/>
    <cellStyle name="Обычный 6 6 2 2" xfId="878"/>
    <cellStyle name="Обычный 6 6 3" xfId="323"/>
    <cellStyle name="Обычный 6 6 3 2" xfId="1058"/>
    <cellStyle name="Обычный 6 6 4" xfId="779"/>
    <cellStyle name="Обычный 6 6 5" xfId="1346"/>
    <cellStyle name="Обычный 6 7" xfId="324"/>
    <cellStyle name="Обычный 6 7 2" xfId="725"/>
    <cellStyle name="Обычный 6 7 3" xfId="1292"/>
    <cellStyle name="Обычный 6 8" xfId="325"/>
    <cellStyle name="Обычный 6 8 2" xfId="1004"/>
    <cellStyle name="Обычный 6 9" xfId="590"/>
    <cellStyle name="Обычный 7" xfId="326"/>
    <cellStyle name="Обычный 7 10" xfId="1158"/>
    <cellStyle name="Обычный 7 2" xfId="327"/>
    <cellStyle name="Обычный 7 2 2" xfId="328"/>
    <cellStyle name="Обычный 7 2 2 2" xfId="329"/>
    <cellStyle name="Обычный 7 2 2 2 2" xfId="330"/>
    <cellStyle name="Обычный 7 2 2 2 2 2" xfId="870"/>
    <cellStyle name="Обычный 7 2 2 2 2 3" xfId="1437"/>
    <cellStyle name="Обычный 7 2 2 2 3" xfId="331"/>
    <cellStyle name="Обычный 7 2 2 2 3 2" xfId="1149"/>
    <cellStyle name="Обычный 7 2 2 2 4" xfId="681"/>
    <cellStyle name="Обычный 7 2 2 2 5" xfId="1248"/>
    <cellStyle name="Обычный 7 2 2 3" xfId="332"/>
    <cellStyle name="Обычный 7 2 2 3 2" xfId="333"/>
    <cellStyle name="Обычный 7 2 2 3 2 2" xfId="924"/>
    <cellStyle name="Обычный 7 2 2 3 3" xfId="334"/>
    <cellStyle name="Обычный 7 2 2 3 3 2" xfId="1104"/>
    <cellStyle name="Обычный 7 2 2 3 4" xfId="825"/>
    <cellStyle name="Обычный 7 2 2 3 5" xfId="1392"/>
    <cellStyle name="Обычный 7 2 2 4" xfId="335"/>
    <cellStyle name="Обычный 7 2 2 4 2" xfId="737"/>
    <cellStyle name="Обычный 7 2 2 4 3" xfId="1304"/>
    <cellStyle name="Обычный 7 2 2 5" xfId="336"/>
    <cellStyle name="Обычный 7 2 2 5 2" xfId="1016"/>
    <cellStyle name="Обычный 7 2 2 6" xfId="636"/>
    <cellStyle name="Обычный 7 2 2 7" xfId="1203"/>
    <cellStyle name="Обычный 7 2 3" xfId="337"/>
    <cellStyle name="Обычный 7 2 3 2" xfId="338"/>
    <cellStyle name="Обычный 7 2 3 2 2" xfId="339"/>
    <cellStyle name="Обычный 7 2 3 2 2 2" xfId="903"/>
    <cellStyle name="Обычный 7 2 3 2 3" xfId="340"/>
    <cellStyle name="Обычный 7 2 3 2 3 2" xfId="1083"/>
    <cellStyle name="Обычный 7 2 3 2 4" xfId="804"/>
    <cellStyle name="Обычный 7 2 3 2 5" xfId="1371"/>
    <cellStyle name="Обычный 7 2 3 3" xfId="341"/>
    <cellStyle name="Обычный 7 2 3 3 2" xfId="738"/>
    <cellStyle name="Обычный 7 2 3 3 3" xfId="1305"/>
    <cellStyle name="Обычный 7 2 3 4" xfId="342"/>
    <cellStyle name="Обычный 7 2 3 4 2" xfId="1017"/>
    <cellStyle name="Обычный 7 2 3 5" xfId="615"/>
    <cellStyle name="Обычный 7 2 3 6" xfId="1182"/>
    <cellStyle name="Обычный 7 2 4" xfId="343"/>
    <cellStyle name="Обычный 7 2 4 2" xfId="344"/>
    <cellStyle name="Обычный 7 2 4 2 2" xfId="345"/>
    <cellStyle name="Обычный 7 2 4 2 2 2" xfId="951"/>
    <cellStyle name="Обычный 7 2 4 2 3" xfId="346"/>
    <cellStyle name="Обычный 7 2 4 2 3 2" xfId="1131"/>
    <cellStyle name="Обычный 7 2 4 2 4" xfId="852"/>
    <cellStyle name="Обычный 7 2 4 2 5" xfId="1419"/>
    <cellStyle name="Обычный 7 2 4 3" xfId="347"/>
    <cellStyle name="Обычный 7 2 4 3 2" xfId="739"/>
    <cellStyle name="Обычный 7 2 4 3 3" xfId="1306"/>
    <cellStyle name="Обычный 7 2 4 4" xfId="348"/>
    <cellStyle name="Обычный 7 2 4 4 2" xfId="1018"/>
    <cellStyle name="Обычный 7 2 4 5" xfId="663"/>
    <cellStyle name="Обычный 7 2 4 6" xfId="1230"/>
    <cellStyle name="Обычный 7 2 5" xfId="349"/>
    <cellStyle name="Обычный 7 2 5 2" xfId="350"/>
    <cellStyle name="Обычный 7 2 5 2 2" xfId="888"/>
    <cellStyle name="Обычный 7 2 5 3" xfId="351"/>
    <cellStyle name="Обычный 7 2 5 3 2" xfId="1068"/>
    <cellStyle name="Обычный 7 2 5 4" xfId="789"/>
    <cellStyle name="Обычный 7 2 5 5" xfId="1356"/>
    <cellStyle name="Обычный 7 2 6" xfId="352"/>
    <cellStyle name="Обычный 7 2 6 2" xfId="736"/>
    <cellStyle name="Обычный 7 2 6 3" xfId="1303"/>
    <cellStyle name="Обычный 7 2 7" xfId="353"/>
    <cellStyle name="Обычный 7 2 7 2" xfId="1015"/>
    <cellStyle name="Обычный 7 2 8" xfId="600"/>
    <cellStyle name="Обычный 7 2 9" xfId="1167"/>
    <cellStyle name="Обычный 7 3" xfId="354"/>
    <cellStyle name="Обычный 7 3 2" xfId="355"/>
    <cellStyle name="Обычный 7 3 2 2" xfId="356"/>
    <cellStyle name="Обычный 7 3 2 2 2" xfId="357"/>
    <cellStyle name="Обычный 7 3 2 2 2 2" xfId="942"/>
    <cellStyle name="Обычный 7 3 2 2 3" xfId="358"/>
    <cellStyle name="Обычный 7 3 2 2 3 2" xfId="1122"/>
    <cellStyle name="Обычный 7 3 2 2 4" xfId="843"/>
    <cellStyle name="Обычный 7 3 2 2 5" xfId="1410"/>
    <cellStyle name="Обычный 7 3 2 3" xfId="359"/>
    <cellStyle name="Обычный 7 3 2 3 2" xfId="741"/>
    <cellStyle name="Обычный 7 3 2 3 3" xfId="1308"/>
    <cellStyle name="Обычный 7 3 2 4" xfId="360"/>
    <cellStyle name="Обычный 7 3 2 4 2" xfId="1020"/>
    <cellStyle name="Обычный 7 3 2 5" xfId="654"/>
    <cellStyle name="Обычный 7 3 2 6" xfId="1221"/>
    <cellStyle name="Обычный 7 3 3" xfId="361"/>
    <cellStyle name="Обычный 7 3 3 2" xfId="362"/>
    <cellStyle name="Обычный 7 3 3 2 2" xfId="915"/>
    <cellStyle name="Обычный 7 3 3 3" xfId="363"/>
    <cellStyle name="Обычный 7 3 3 3 2" xfId="1095"/>
    <cellStyle name="Обычный 7 3 3 4" xfId="816"/>
    <cellStyle name="Обычный 7 3 3 5" xfId="1383"/>
    <cellStyle name="Обычный 7 3 4" xfId="364"/>
    <cellStyle name="Обычный 7 3 4 2" xfId="740"/>
    <cellStyle name="Обычный 7 3 4 3" xfId="1307"/>
    <cellStyle name="Обычный 7 3 5" xfId="365"/>
    <cellStyle name="Обычный 7 3 5 2" xfId="1019"/>
    <cellStyle name="Обычный 7 3 6" xfId="627"/>
    <cellStyle name="Обычный 7 3 7" xfId="1194"/>
    <cellStyle name="Обычный 7 4" xfId="366"/>
    <cellStyle name="Обычный 7 4 2" xfId="367"/>
    <cellStyle name="Обычный 7 4 2 2" xfId="368"/>
    <cellStyle name="Обычный 7 4 2 2 2" xfId="369"/>
    <cellStyle name="Обычный 7 4 2 2 2 2" xfId="960"/>
    <cellStyle name="Обычный 7 4 2 2 3" xfId="370"/>
    <cellStyle name="Обычный 7 4 2 2 3 2" xfId="1140"/>
    <cellStyle name="Обычный 7 4 2 2 4" xfId="861"/>
    <cellStyle name="Обычный 7 4 2 2 5" xfId="1428"/>
    <cellStyle name="Обычный 7 4 2 3" xfId="371"/>
    <cellStyle name="Обычный 7 4 2 3 2" xfId="743"/>
    <cellStyle name="Обычный 7 4 2 3 3" xfId="1310"/>
    <cellStyle name="Обычный 7 4 2 4" xfId="372"/>
    <cellStyle name="Обычный 7 4 2 4 2" xfId="1022"/>
    <cellStyle name="Обычный 7 4 2 5" xfId="672"/>
    <cellStyle name="Обычный 7 4 2 6" xfId="1239"/>
    <cellStyle name="Обычный 7 4 3" xfId="373"/>
    <cellStyle name="Обычный 7 4 3 2" xfId="374"/>
    <cellStyle name="Обычный 7 4 3 2 2" xfId="902"/>
    <cellStyle name="Обычный 7 4 3 3" xfId="375"/>
    <cellStyle name="Обычный 7 4 3 3 2" xfId="1082"/>
    <cellStyle name="Обычный 7 4 3 4" xfId="803"/>
    <cellStyle name="Обычный 7 4 3 5" xfId="1370"/>
    <cellStyle name="Обычный 7 4 4" xfId="376"/>
    <cellStyle name="Обычный 7 4 4 2" xfId="742"/>
    <cellStyle name="Обычный 7 4 4 3" xfId="1309"/>
    <cellStyle name="Обычный 7 4 5" xfId="377"/>
    <cellStyle name="Обычный 7 4 5 2" xfId="1021"/>
    <cellStyle name="Обычный 7 4 6" xfId="614"/>
    <cellStyle name="Обычный 7 4 7" xfId="1181"/>
    <cellStyle name="Обычный 7 5" xfId="378"/>
    <cellStyle name="Обычный 7 5 2" xfId="379"/>
    <cellStyle name="Обычный 7 5 2 2" xfId="380"/>
    <cellStyle name="Обычный 7 5 2 2 2" xfId="933"/>
    <cellStyle name="Обычный 7 5 2 3" xfId="381"/>
    <cellStyle name="Обычный 7 5 2 3 2" xfId="1113"/>
    <cellStyle name="Обычный 7 5 2 4" xfId="834"/>
    <cellStyle name="Обычный 7 5 2 5" xfId="1401"/>
    <cellStyle name="Обычный 7 5 3" xfId="382"/>
    <cellStyle name="Обычный 7 5 3 2" xfId="744"/>
    <cellStyle name="Обычный 7 5 3 3" xfId="1311"/>
    <cellStyle name="Обычный 7 5 4" xfId="383"/>
    <cellStyle name="Обычный 7 5 4 2" xfId="1023"/>
    <cellStyle name="Обычный 7 5 5" xfId="645"/>
    <cellStyle name="Обычный 7 5 6" xfId="1212"/>
    <cellStyle name="Обычный 7 6" xfId="384"/>
    <cellStyle name="Обычный 7 6 2" xfId="385"/>
    <cellStyle name="Обычный 7 6 2 2" xfId="879"/>
    <cellStyle name="Обычный 7 6 3" xfId="386"/>
    <cellStyle name="Обычный 7 6 3 2" xfId="1059"/>
    <cellStyle name="Обычный 7 6 4" xfId="780"/>
    <cellStyle name="Обычный 7 6 5" xfId="1347"/>
    <cellStyle name="Обычный 7 7" xfId="387"/>
    <cellStyle name="Обычный 7 7 2" xfId="735"/>
    <cellStyle name="Обычный 7 7 3" xfId="1302"/>
    <cellStyle name="Обычный 7 8" xfId="388"/>
    <cellStyle name="Обычный 7 8 2" xfId="1014"/>
    <cellStyle name="Обычный 7 9" xfId="591"/>
    <cellStyle name="Обычный 8" xfId="389"/>
    <cellStyle name="Обычный 8 10" xfId="1159"/>
    <cellStyle name="Обычный 8 2" xfId="390"/>
    <cellStyle name="Обычный 8 2 2" xfId="391"/>
    <cellStyle name="Обычный 8 2 2 2" xfId="392"/>
    <cellStyle name="Обычный 8 2 2 2 2" xfId="393"/>
    <cellStyle name="Обычный 8 2 2 2 2 2" xfId="871"/>
    <cellStyle name="Обычный 8 2 2 2 2 3" xfId="1438"/>
    <cellStyle name="Обычный 8 2 2 2 3" xfId="394"/>
    <cellStyle name="Обычный 8 2 2 2 3 2" xfId="1150"/>
    <cellStyle name="Обычный 8 2 2 2 4" xfId="682"/>
    <cellStyle name="Обычный 8 2 2 2 5" xfId="1249"/>
    <cellStyle name="Обычный 8 2 2 3" xfId="395"/>
    <cellStyle name="Обычный 8 2 2 3 2" xfId="396"/>
    <cellStyle name="Обычный 8 2 2 3 2 2" xfId="925"/>
    <cellStyle name="Обычный 8 2 2 3 3" xfId="397"/>
    <cellStyle name="Обычный 8 2 2 3 3 2" xfId="1105"/>
    <cellStyle name="Обычный 8 2 2 3 4" xfId="826"/>
    <cellStyle name="Обычный 8 2 2 3 5" xfId="1393"/>
    <cellStyle name="Обычный 8 2 2 4" xfId="398"/>
    <cellStyle name="Обычный 8 2 2 4 2" xfId="747"/>
    <cellStyle name="Обычный 8 2 2 4 3" xfId="1314"/>
    <cellStyle name="Обычный 8 2 2 5" xfId="399"/>
    <cellStyle name="Обычный 8 2 2 5 2" xfId="1026"/>
    <cellStyle name="Обычный 8 2 2 6" xfId="637"/>
    <cellStyle name="Обычный 8 2 2 7" xfId="1204"/>
    <cellStyle name="Обычный 8 2 3" xfId="400"/>
    <cellStyle name="Обычный 8 2 3 2" xfId="401"/>
    <cellStyle name="Обычный 8 2 3 2 2" xfId="402"/>
    <cellStyle name="Обычный 8 2 3 2 2 2" xfId="905"/>
    <cellStyle name="Обычный 8 2 3 2 3" xfId="403"/>
    <cellStyle name="Обычный 8 2 3 2 3 2" xfId="1085"/>
    <cellStyle name="Обычный 8 2 3 2 4" xfId="806"/>
    <cellStyle name="Обычный 8 2 3 2 5" xfId="1373"/>
    <cellStyle name="Обычный 8 2 3 3" xfId="404"/>
    <cellStyle name="Обычный 8 2 3 3 2" xfId="748"/>
    <cellStyle name="Обычный 8 2 3 3 3" xfId="1315"/>
    <cellStyle name="Обычный 8 2 3 4" xfId="405"/>
    <cellStyle name="Обычный 8 2 3 4 2" xfId="1027"/>
    <cellStyle name="Обычный 8 2 3 5" xfId="617"/>
    <cellStyle name="Обычный 8 2 3 6" xfId="1184"/>
    <cellStyle name="Обычный 8 2 4" xfId="406"/>
    <cellStyle name="Обычный 8 2 4 2" xfId="407"/>
    <cellStyle name="Обычный 8 2 4 2 2" xfId="408"/>
    <cellStyle name="Обычный 8 2 4 2 2 2" xfId="952"/>
    <cellStyle name="Обычный 8 2 4 2 3" xfId="409"/>
    <cellStyle name="Обычный 8 2 4 2 3 2" xfId="1132"/>
    <cellStyle name="Обычный 8 2 4 2 4" xfId="853"/>
    <cellStyle name="Обычный 8 2 4 2 5" xfId="1420"/>
    <cellStyle name="Обычный 8 2 4 3" xfId="410"/>
    <cellStyle name="Обычный 8 2 4 3 2" xfId="749"/>
    <cellStyle name="Обычный 8 2 4 3 3" xfId="1316"/>
    <cellStyle name="Обычный 8 2 4 4" xfId="411"/>
    <cellStyle name="Обычный 8 2 4 4 2" xfId="1028"/>
    <cellStyle name="Обычный 8 2 4 5" xfId="664"/>
    <cellStyle name="Обычный 8 2 4 6" xfId="1231"/>
    <cellStyle name="Обычный 8 2 5" xfId="412"/>
    <cellStyle name="Обычный 8 2 5 2" xfId="413"/>
    <cellStyle name="Обычный 8 2 5 2 2" xfId="889"/>
    <cellStyle name="Обычный 8 2 5 3" xfId="414"/>
    <cellStyle name="Обычный 8 2 5 3 2" xfId="1069"/>
    <cellStyle name="Обычный 8 2 5 4" xfId="790"/>
    <cellStyle name="Обычный 8 2 5 5" xfId="1357"/>
    <cellStyle name="Обычный 8 2 6" xfId="415"/>
    <cellStyle name="Обычный 8 2 6 2" xfId="746"/>
    <cellStyle name="Обычный 8 2 6 3" xfId="1313"/>
    <cellStyle name="Обычный 8 2 7" xfId="416"/>
    <cellStyle name="Обычный 8 2 7 2" xfId="1025"/>
    <cellStyle name="Обычный 8 2 8" xfId="601"/>
    <cellStyle name="Обычный 8 2 9" xfId="1168"/>
    <cellStyle name="Обычный 8 3" xfId="417"/>
    <cellStyle name="Обычный 8 3 2" xfId="418"/>
    <cellStyle name="Обычный 8 3 2 2" xfId="419"/>
    <cellStyle name="Обычный 8 3 2 2 2" xfId="420"/>
    <cellStyle name="Обычный 8 3 2 2 2 2" xfId="943"/>
    <cellStyle name="Обычный 8 3 2 2 3" xfId="421"/>
    <cellStyle name="Обычный 8 3 2 2 3 2" xfId="1123"/>
    <cellStyle name="Обычный 8 3 2 2 4" xfId="844"/>
    <cellStyle name="Обычный 8 3 2 2 5" xfId="1411"/>
    <cellStyle name="Обычный 8 3 2 3" xfId="422"/>
    <cellStyle name="Обычный 8 3 2 3 2" xfId="751"/>
    <cellStyle name="Обычный 8 3 2 3 3" xfId="1318"/>
    <cellStyle name="Обычный 8 3 2 4" xfId="423"/>
    <cellStyle name="Обычный 8 3 2 4 2" xfId="1030"/>
    <cellStyle name="Обычный 8 3 2 5" xfId="655"/>
    <cellStyle name="Обычный 8 3 2 6" xfId="1222"/>
    <cellStyle name="Обычный 8 3 3" xfId="424"/>
    <cellStyle name="Обычный 8 3 3 2" xfId="425"/>
    <cellStyle name="Обычный 8 3 3 2 2" xfId="916"/>
    <cellStyle name="Обычный 8 3 3 3" xfId="426"/>
    <cellStyle name="Обычный 8 3 3 3 2" xfId="1096"/>
    <cellStyle name="Обычный 8 3 3 4" xfId="817"/>
    <cellStyle name="Обычный 8 3 3 5" xfId="1384"/>
    <cellStyle name="Обычный 8 3 4" xfId="427"/>
    <cellStyle name="Обычный 8 3 4 2" xfId="750"/>
    <cellStyle name="Обычный 8 3 4 3" xfId="1317"/>
    <cellStyle name="Обычный 8 3 5" xfId="428"/>
    <cellStyle name="Обычный 8 3 5 2" xfId="1029"/>
    <cellStyle name="Обычный 8 3 6" xfId="628"/>
    <cellStyle name="Обычный 8 3 7" xfId="1195"/>
    <cellStyle name="Обычный 8 4" xfId="429"/>
    <cellStyle name="Обычный 8 4 2" xfId="430"/>
    <cellStyle name="Обычный 8 4 2 2" xfId="431"/>
    <cellStyle name="Обычный 8 4 2 2 2" xfId="432"/>
    <cellStyle name="Обычный 8 4 2 2 2 2" xfId="961"/>
    <cellStyle name="Обычный 8 4 2 2 3" xfId="433"/>
    <cellStyle name="Обычный 8 4 2 2 3 2" xfId="1141"/>
    <cellStyle name="Обычный 8 4 2 2 4" xfId="862"/>
    <cellStyle name="Обычный 8 4 2 2 5" xfId="1429"/>
    <cellStyle name="Обычный 8 4 2 3" xfId="434"/>
    <cellStyle name="Обычный 8 4 2 3 2" xfId="753"/>
    <cellStyle name="Обычный 8 4 2 3 3" xfId="1320"/>
    <cellStyle name="Обычный 8 4 2 4" xfId="435"/>
    <cellStyle name="Обычный 8 4 2 4 2" xfId="1032"/>
    <cellStyle name="Обычный 8 4 2 5" xfId="673"/>
    <cellStyle name="Обычный 8 4 2 6" xfId="1240"/>
    <cellStyle name="Обычный 8 4 3" xfId="436"/>
    <cellStyle name="Обычный 8 4 3 2" xfId="437"/>
    <cellStyle name="Обычный 8 4 3 2 2" xfId="904"/>
    <cellStyle name="Обычный 8 4 3 3" xfId="438"/>
    <cellStyle name="Обычный 8 4 3 3 2" xfId="1084"/>
    <cellStyle name="Обычный 8 4 3 4" xfId="805"/>
    <cellStyle name="Обычный 8 4 3 5" xfId="1372"/>
    <cellStyle name="Обычный 8 4 4" xfId="439"/>
    <cellStyle name="Обычный 8 4 4 2" xfId="752"/>
    <cellStyle name="Обычный 8 4 4 3" xfId="1319"/>
    <cellStyle name="Обычный 8 4 5" xfId="440"/>
    <cellStyle name="Обычный 8 4 5 2" xfId="1031"/>
    <cellStyle name="Обычный 8 4 6" xfId="616"/>
    <cellStyle name="Обычный 8 4 7" xfId="1183"/>
    <cellStyle name="Обычный 8 5" xfId="441"/>
    <cellStyle name="Обычный 8 5 2" xfId="442"/>
    <cellStyle name="Обычный 8 5 2 2" xfId="443"/>
    <cellStyle name="Обычный 8 5 2 2 2" xfId="934"/>
    <cellStyle name="Обычный 8 5 2 3" xfId="444"/>
    <cellStyle name="Обычный 8 5 2 3 2" xfId="1114"/>
    <cellStyle name="Обычный 8 5 2 4" xfId="835"/>
    <cellStyle name="Обычный 8 5 2 5" xfId="1402"/>
    <cellStyle name="Обычный 8 5 3" xfId="445"/>
    <cellStyle name="Обычный 8 5 3 2" xfId="754"/>
    <cellStyle name="Обычный 8 5 3 3" xfId="1321"/>
    <cellStyle name="Обычный 8 5 4" xfId="446"/>
    <cellStyle name="Обычный 8 5 4 2" xfId="1033"/>
    <cellStyle name="Обычный 8 5 5" xfId="646"/>
    <cellStyle name="Обычный 8 5 6" xfId="1213"/>
    <cellStyle name="Обычный 8 6" xfId="447"/>
    <cellStyle name="Обычный 8 6 2" xfId="448"/>
    <cellStyle name="Обычный 8 6 2 2" xfId="880"/>
    <cellStyle name="Обычный 8 6 3" xfId="449"/>
    <cellStyle name="Обычный 8 6 3 2" xfId="1060"/>
    <cellStyle name="Обычный 8 6 4" xfId="781"/>
    <cellStyle name="Обычный 8 6 5" xfId="1348"/>
    <cellStyle name="Обычный 8 7" xfId="450"/>
    <cellStyle name="Обычный 8 7 2" xfId="745"/>
    <cellStyle name="Обычный 8 7 3" xfId="1312"/>
    <cellStyle name="Обычный 8 8" xfId="451"/>
    <cellStyle name="Обычный 8 8 2" xfId="1024"/>
    <cellStyle name="Обычный 8 9" xfId="592"/>
    <cellStyle name="Обычный 9" xfId="452"/>
    <cellStyle name="Обычный 9 10" xfId="1160"/>
    <cellStyle name="Обычный 9 2" xfId="453"/>
    <cellStyle name="Обычный 9 2 2" xfId="454"/>
    <cellStyle name="Обычный 9 2 2 2" xfId="455"/>
    <cellStyle name="Обычный 9 2 2 2 2" xfId="456"/>
    <cellStyle name="Обычный 9 2 2 2 2 2" xfId="872"/>
    <cellStyle name="Обычный 9 2 2 2 2 3" xfId="1439"/>
    <cellStyle name="Обычный 9 2 2 2 3" xfId="457"/>
    <cellStyle name="Обычный 9 2 2 2 3 2" xfId="1151"/>
    <cellStyle name="Обычный 9 2 2 2 4" xfId="683"/>
    <cellStyle name="Обычный 9 2 2 2 5" xfId="1250"/>
    <cellStyle name="Обычный 9 2 2 3" xfId="458"/>
    <cellStyle name="Обычный 9 2 2 3 2" xfId="459"/>
    <cellStyle name="Обычный 9 2 2 3 2 2" xfId="926"/>
    <cellStyle name="Обычный 9 2 2 3 3" xfId="460"/>
    <cellStyle name="Обычный 9 2 2 3 3 2" xfId="1106"/>
    <cellStyle name="Обычный 9 2 2 3 4" xfId="827"/>
    <cellStyle name="Обычный 9 2 2 3 5" xfId="1394"/>
    <cellStyle name="Обычный 9 2 2 4" xfId="461"/>
    <cellStyle name="Обычный 9 2 2 4 2" xfId="757"/>
    <cellStyle name="Обычный 9 2 2 4 3" xfId="1324"/>
    <cellStyle name="Обычный 9 2 2 5" xfId="462"/>
    <cellStyle name="Обычный 9 2 2 5 2" xfId="1036"/>
    <cellStyle name="Обычный 9 2 2 6" xfId="638"/>
    <cellStyle name="Обычный 9 2 2 7" xfId="1205"/>
    <cellStyle name="Обычный 9 2 3" xfId="463"/>
    <cellStyle name="Обычный 9 2 3 2" xfId="464"/>
    <cellStyle name="Обычный 9 2 3 2 2" xfId="465"/>
    <cellStyle name="Обычный 9 2 3 2 2 2" xfId="907"/>
    <cellStyle name="Обычный 9 2 3 2 3" xfId="466"/>
    <cellStyle name="Обычный 9 2 3 2 3 2" xfId="1087"/>
    <cellStyle name="Обычный 9 2 3 2 4" xfId="808"/>
    <cellStyle name="Обычный 9 2 3 2 5" xfId="1375"/>
    <cellStyle name="Обычный 9 2 3 3" xfId="467"/>
    <cellStyle name="Обычный 9 2 3 3 2" xfId="758"/>
    <cellStyle name="Обычный 9 2 3 3 3" xfId="1325"/>
    <cellStyle name="Обычный 9 2 3 4" xfId="468"/>
    <cellStyle name="Обычный 9 2 3 4 2" xfId="1037"/>
    <cellStyle name="Обычный 9 2 3 5" xfId="619"/>
    <cellStyle name="Обычный 9 2 3 6" xfId="1186"/>
    <cellStyle name="Обычный 9 2 4" xfId="469"/>
    <cellStyle name="Обычный 9 2 4 2" xfId="470"/>
    <cellStyle name="Обычный 9 2 4 2 2" xfId="471"/>
    <cellStyle name="Обычный 9 2 4 2 2 2" xfId="953"/>
    <cellStyle name="Обычный 9 2 4 2 3" xfId="472"/>
    <cellStyle name="Обычный 9 2 4 2 3 2" xfId="1133"/>
    <cellStyle name="Обычный 9 2 4 2 4" xfId="854"/>
    <cellStyle name="Обычный 9 2 4 2 5" xfId="1421"/>
    <cellStyle name="Обычный 9 2 4 3" xfId="473"/>
    <cellStyle name="Обычный 9 2 4 3 2" xfId="759"/>
    <cellStyle name="Обычный 9 2 4 3 3" xfId="1326"/>
    <cellStyle name="Обычный 9 2 4 4" xfId="474"/>
    <cellStyle name="Обычный 9 2 4 4 2" xfId="1038"/>
    <cellStyle name="Обычный 9 2 4 5" xfId="665"/>
    <cellStyle name="Обычный 9 2 4 6" xfId="1232"/>
    <cellStyle name="Обычный 9 2 5" xfId="475"/>
    <cellStyle name="Обычный 9 2 5 2" xfId="476"/>
    <cellStyle name="Обычный 9 2 5 2 2" xfId="890"/>
    <cellStyle name="Обычный 9 2 5 3" xfId="477"/>
    <cellStyle name="Обычный 9 2 5 3 2" xfId="1070"/>
    <cellStyle name="Обычный 9 2 5 4" xfId="791"/>
    <cellStyle name="Обычный 9 2 5 5" xfId="1358"/>
    <cellStyle name="Обычный 9 2 6" xfId="478"/>
    <cellStyle name="Обычный 9 2 6 2" xfId="756"/>
    <cellStyle name="Обычный 9 2 6 3" xfId="1323"/>
    <cellStyle name="Обычный 9 2 7" xfId="479"/>
    <cellStyle name="Обычный 9 2 7 2" xfId="1035"/>
    <cellStyle name="Обычный 9 2 8" xfId="602"/>
    <cellStyle name="Обычный 9 2 9" xfId="1169"/>
    <cellStyle name="Обычный 9 3" xfId="480"/>
    <cellStyle name="Обычный 9 3 2" xfId="481"/>
    <cellStyle name="Обычный 9 3 2 2" xfId="482"/>
    <cellStyle name="Обычный 9 3 2 2 2" xfId="483"/>
    <cellStyle name="Обычный 9 3 2 2 2 2" xfId="944"/>
    <cellStyle name="Обычный 9 3 2 2 3" xfId="484"/>
    <cellStyle name="Обычный 9 3 2 2 3 2" xfId="1124"/>
    <cellStyle name="Обычный 9 3 2 2 4" xfId="845"/>
    <cellStyle name="Обычный 9 3 2 2 5" xfId="1412"/>
    <cellStyle name="Обычный 9 3 2 3" xfId="485"/>
    <cellStyle name="Обычный 9 3 2 3 2" xfId="761"/>
    <cellStyle name="Обычный 9 3 2 3 3" xfId="1328"/>
    <cellStyle name="Обычный 9 3 2 4" xfId="486"/>
    <cellStyle name="Обычный 9 3 2 4 2" xfId="1040"/>
    <cellStyle name="Обычный 9 3 2 5" xfId="656"/>
    <cellStyle name="Обычный 9 3 2 6" xfId="1223"/>
    <cellStyle name="Обычный 9 3 3" xfId="487"/>
    <cellStyle name="Обычный 9 3 3 2" xfId="488"/>
    <cellStyle name="Обычный 9 3 3 2 2" xfId="917"/>
    <cellStyle name="Обычный 9 3 3 3" xfId="489"/>
    <cellStyle name="Обычный 9 3 3 3 2" xfId="1097"/>
    <cellStyle name="Обычный 9 3 3 4" xfId="818"/>
    <cellStyle name="Обычный 9 3 3 5" xfId="1385"/>
    <cellStyle name="Обычный 9 3 4" xfId="490"/>
    <cellStyle name="Обычный 9 3 4 2" xfId="760"/>
    <cellStyle name="Обычный 9 3 4 3" xfId="1327"/>
    <cellStyle name="Обычный 9 3 5" xfId="491"/>
    <cellStyle name="Обычный 9 3 5 2" xfId="1039"/>
    <cellStyle name="Обычный 9 3 6" xfId="629"/>
    <cellStyle name="Обычный 9 3 7" xfId="1196"/>
    <cellStyle name="Обычный 9 4" xfId="492"/>
    <cellStyle name="Обычный 9 4 2" xfId="493"/>
    <cellStyle name="Обычный 9 4 2 2" xfId="494"/>
    <cellStyle name="Обычный 9 4 2 2 2" xfId="495"/>
    <cellStyle name="Обычный 9 4 2 2 2 2" xfId="962"/>
    <cellStyle name="Обычный 9 4 2 2 3" xfId="496"/>
    <cellStyle name="Обычный 9 4 2 2 3 2" xfId="1142"/>
    <cellStyle name="Обычный 9 4 2 2 4" xfId="863"/>
    <cellStyle name="Обычный 9 4 2 2 5" xfId="1430"/>
    <cellStyle name="Обычный 9 4 2 3" xfId="497"/>
    <cellStyle name="Обычный 9 4 2 3 2" xfId="763"/>
    <cellStyle name="Обычный 9 4 2 3 3" xfId="1330"/>
    <cellStyle name="Обычный 9 4 2 4" xfId="498"/>
    <cellStyle name="Обычный 9 4 2 4 2" xfId="1042"/>
    <cellStyle name="Обычный 9 4 2 5" xfId="674"/>
    <cellStyle name="Обычный 9 4 2 6" xfId="1241"/>
    <cellStyle name="Обычный 9 4 3" xfId="499"/>
    <cellStyle name="Обычный 9 4 3 2" xfId="500"/>
    <cellStyle name="Обычный 9 4 3 2 2" xfId="906"/>
    <cellStyle name="Обычный 9 4 3 3" xfId="501"/>
    <cellStyle name="Обычный 9 4 3 3 2" xfId="1086"/>
    <cellStyle name="Обычный 9 4 3 4" xfId="807"/>
    <cellStyle name="Обычный 9 4 3 5" xfId="1374"/>
    <cellStyle name="Обычный 9 4 4" xfId="502"/>
    <cellStyle name="Обычный 9 4 4 2" xfId="762"/>
    <cellStyle name="Обычный 9 4 4 3" xfId="1329"/>
    <cellStyle name="Обычный 9 4 5" xfId="503"/>
    <cellStyle name="Обычный 9 4 5 2" xfId="1041"/>
    <cellStyle name="Обычный 9 4 6" xfId="618"/>
    <cellStyle name="Обычный 9 4 7" xfId="1185"/>
    <cellStyle name="Обычный 9 5" xfId="504"/>
    <cellStyle name="Обычный 9 5 2" xfId="505"/>
    <cellStyle name="Обычный 9 5 2 2" xfId="506"/>
    <cellStyle name="Обычный 9 5 2 2 2" xfId="935"/>
    <cellStyle name="Обычный 9 5 2 3" xfId="507"/>
    <cellStyle name="Обычный 9 5 2 3 2" xfId="1115"/>
    <cellStyle name="Обычный 9 5 2 4" xfId="836"/>
    <cellStyle name="Обычный 9 5 2 5" xfId="1403"/>
    <cellStyle name="Обычный 9 5 3" xfId="508"/>
    <cellStyle name="Обычный 9 5 3 2" xfId="764"/>
    <cellStyle name="Обычный 9 5 3 3" xfId="1331"/>
    <cellStyle name="Обычный 9 5 4" xfId="509"/>
    <cellStyle name="Обычный 9 5 4 2" xfId="1043"/>
    <cellStyle name="Обычный 9 5 5" xfId="647"/>
    <cellStyle name="Обычный 9 5 6" xfId="1214"/>
    <cellStyle name="Обычный 9 6" xfId="510"/>
    <cellStyle name="Обычный 9 6 2" xfId="511"/>
    <cellStyle name="Обычный 9 6 2 2" xfId="881"/>
    <cellStyle name="Обычный 9 6 3" xfId="512"/>
    <cellStyle name="Обычный 9 6 3 2" xfId="1061"/>
    <cellStyle name="Обычный 9 6 4" xfId="782"/>
    <cellStyle name="Обычный 9 6 5" xfId="1349"/>
    <cellStyle name="Обычный 9 7" xfId="513"/>
    <cellStyle name="Обычный 9 7 2" xfId="755"/>
    <cellStyle name="Обычный 9 7 3" xfId="1322"/>
    <cellStyle name="Обычный 9 8" xfId="514"/>
    <cellStyle name="Обычный 9 8 2" xfId="1034"/>
    <cellStyle name="Обычный 9 9" xfId="593"/>
    <cellStyle name="Финансовый 2" xfId="515"/>
    <cellStyle name="Финансовый 2 10" xfId="516"/>
    <cellStyle name="Финансовый 2 11" xfId="517"/>
    <cellStyle name="Финансовый 2 2" xfId="518"/>
    <cellStyle name="Финансовый 2 8" xfId="519"/>
    <cellStyle name="Финансовый 2 9" xfId="520"/>
    <cellStyle name="Финансовый 3" xfId="521"/>
    <cellStyle name="Финансовый 3 10" xfId="588"/>
    <cellStyle name="Финансовый 3 11" xfId="1155"/>
    <cellStyle name="Финансовый 3 2" xfId="522"/>
    <cellStyle name="Финансовый 3 2 2" xfId="523"/>
    <cellStyle name="Финансовый 3 2 2 2" xfId="524"/>
    <cellStyle name="Финансовый 3 2 2 2 2" xfId="525"/>
    <cellStyle name="Финансовый 3 2 2 2 2 2" xfId="873"/>
    <cellStyle name="Финансовый 3 2 2 2 2 3" xfId="1440"/>
    <cellStyle name="Финансовый 3 2 2 2 3" xfId="526"/>
    <cellStyle name="Финансовый 3 2 2 2 3 2" xfId="1152"/>
    <cellStyle name="Финансовый 3 2 2 2 4" xfId="684"/>
    <cellStyle name="Финансовый 3 2 2 2 5" xfId="1251"/>
    <cellStyle name="Финансовый 3 2 2 3" xfId="527"/>
    <cellStyle name="Финансовый 3 2 2 3 2" xfId="528"/>
    <cellStyle name="Финансовый 3 2 2 3 2 2" xfId="927"/>
    <cellStyle name="Финансовый 3 2 2 3 3" xfId="529"/>
    <cellStyle name="Финансовый 3 2 2 3 3 2" xfId="1107"/>
    <cellStyle name="Финансовый 3 2 2 3 4" xfId="828"/>
    <cellStyle name="Финансовый 3 2 2 3 5" xfId="1395"/>
    <cellStyle name="Финансовый 3 2 2 4" xfId="530"/>
    <cellStyle name="Финансовый 3 2 2 4 2" xfId="767"/>
    <cellStyle name="Финансовый 3 2 2 4 3" xfId="1334"/>
    <cellStyle name="Финансовый 3 2 2 5" xfId="531"/>
    <cellStyle name="Финансовый 3 2 2 5 2" xfId="1046"/>
    <cellStyle name="Финансовый 3 2 2 6" xfId="639"/>
    <cellStyle name="Финансовый 3 2 2 7" xfId="1206"/>
    <cellStyle name="Финансовый 3 2 3" xfId="532"/>
    <cellStyle name="Финансовый 3 2 3 2" xfId="533"/>
    <cellStyle name="Финансовый 3 2 3 2 2" xfId="534"/>
    <cellStyle name="Финансовый 3 2 3 2 2 2" xfId="909"/>
    <cellStyle name="Финансовый 3 2 3 2 3" xfId="535"/>
    <cellStyle name="Финансовый 3 2 3 2 3 2" xfId="1089"/>
    <cellStyle name="Финансовый 3 2 3 2 4" xfId="810"/>
    <cellStyle name="Финансовый 3 2 3 2 5" xfId="1377"/>
    <cellStyle name="Финансовый 3 2 3 3" xfId="536"/>
    <cellStyle name="Финансовый 3 2 3 3 2" xfId="768"/>
    <cellStyle name="Финансовый 3 2 3 3 3" xfId="1335"/>
    <cellStyle name="Финансовый 3 2 3 4" xfId="537"/>
    <cellStyle name="Финансовый 3 2 3 4 2" xfId="1047"/>
    <cellStyle name="Финансовый 3 2 3 5" xfId="621"/>
    <cellStyle name="Финансовый 3 2 3 6" xfId="1188"/>
    <cellStyle name="Финансовый 3 2 4" xfId="538"/>
    <cellStyle name="Финансовый 3 2 4 2" xfId="539"/>
    <cellStyle name="Финансовый 3 2 4 2 2" xfId="540"/>
    <cellStyle name="Финансовый 3 2 4 2 2 2" xfId="954"/>
    <cellStyle name="Финансовый 3 2 4 2 3" xfId="541"/>
    <cellStyle name="Финансовый 3 2 4 2 3 2" xfId="1134"/>
    <cellStyle name="Финансовый 3 2 4 2 4" xfId="855"/>
    <cellStyle name="Финансовый 3 2 4 2 5" xfId="1422"/>
    <cellStyle name="Финансовый 3 2 4 3" xfId="542"/>
    <cellStyle name="Финансовый 3 2 4 3 2" xfId="769"/>
    <cellStyle name="Финансовый 3 2 4 3 3" xfId="1336"/>
    <cellStyle name="Финансовый 3 2 4 4" xfId="543"/>
    <cellStyle name="Финансовый 3 2 4 4 2" xfId="1048"/>
    <cellStyle name="Финансовый 3 2 4 5" xfId="666"/>
    <cellStyle name="Финансовый 3 2 4 6" xfId="1233"/>
    <cellStyle name="Финансовый 3 2 5" xfId="544"/>
    <cellStyle name="Финансовый 3 2 5 2" xfId="545"/>
    <cellStyle name="Финансовый 3 2 5 2 2" xfId="891"/>
    <cellStyle name="Финансовый 3 2 5 3" xfId="546"/>
    <cellStyle name="Финансовый 3 2 5 3 2" xfId="1071"/>
    <cellStyle name="Финансовый 3 2 5 4" xfId="792"/>
    <cellStyle name="Финансовый 3 2 5 5" xfId="1359"/>
    <cellStyle name="Финансовый 3 2 6" xfId="547"/>
    <cellStyle name="Финансовый 3 2 6 2" xfId="766"/>
    <cellStyle name="Финансовый 3 2 6 3" xfId="1333"/>
    <cellStyle name="Финансовый 3 2 7" xfId="548"/>
    <cellStyle name="Финансовый 3 2 7 2" xfId="1045"/>
    <cellStyle name="Финансовый 3 2 8" xfId="603"/>
    <cellStyle name="Финансовый 3 2 9" xfId="1170"/>
    <cellStyle name="Финансовый 3 3" xfId="549"/>
    <cellStyle name="Финансовый 3 3 2" xfId="550"/>
    <cellStyle name="Финансовый 3 3 2 2" xfId="551"/>
    <cellStyle name="Финансовый 3 3 2 2 2" xfId="552"/>
    <cellStyle name="Финансовый 3 3 2 2 2 2" xfId="939"/>
    <cellStyle name="Финансовый 3 3 2 2 3" xfId="553"/>
    <cellStyle name="Финансовый 3 3 2 2 3 2" xfId="1119"/>
    <cellStyle name="Финансовый 3 3 2 2 4" xfId="840"/>
    <cellStyle name="Финансовый 3 3 2 2 5" xfId="1407"/>
    <cellStyle name="Финансовый 3 3 2 3" xfId="554"/>
    <cellStyle name="Финансовый 3 3 2 3 2" xfId="770"/>
    <cellStyle name="Финансовый 3 3 2 3 3" xfId="1337"/>
    <cellStyle name="Финансовый 3 3 2 4" xfId="555"/>
    <cellStyle name="Финансовый 3 3 2 4 2" xfId="1049"/>
    <cellStyle name="Финансовый 3 3 2 5" xfId="651"/>
    <cellStyle name="Финансовый 3 3 2 6" xfId="1218"/>
    <cellStyle name="Финансовый 3 4" xfId="556"/>
    <cellStyle name="Финансовый 3 4 2" xfId="557"/>
    <cellStyle name="Финансовый 3 4 2 2" xfId="558"/>
    <cellStyle name="Финансовый 3 4 2 2 2" xfId="559"/>
    <cellStyle name="Финансовый 3 4 2 2 2 2" xfId="963"/>
    <cellStyle name="Финансовый 3 4 2 2 3" xfId="560"/>
    <cellStyle name="Финансовый 3 4 2 2 3 2" xfId="1143"/>
    <cellStyle name="Финансовый 3 4 2 2 4" xfId="864"/>
    <cellStyle name="Финансовый 3 4 2 2 5" xfId="1431"/>
    <cellStyle name="Финансовый 3 4 2 3" xfId="561"/>
    <cellStyle name="Финансовый 3 4 2 3 2" xfId="772"/>
    <cellStyle name="Финансовый 3 4 2 3 3" xfId="1339"/>
    <cellStyle name="Финансовый 3 4 2 4" xfId="562"/>
    <cellStyle name="Финансовый 3 4 2 4 2" xfId="1051"/>
    <cellStyle name="Финансовый 3 4 2 5" xfId="675"/>
    <cellStyle name="Финансовый 3 4 2 6" xfId="1242"/>
    <cellStyle name="Финансовый 3 4 3" xfId="563"/>
    <cellStyle name="Финансовый 3 4 3 2" xfId="564"/>
    <cellStyle name="Финансовый 3 4 3 2 2" xfId="912"/>
    <cellStyle name="Финансовый 3 4 3 3" xfId="565"/>
    <cellStyle name="Финансовый 3 4 3 3 2" xfId="1092"/>
    <cellStyle name="Финансовый 3 4 3 4" xfId="813"/>
    <cellStyle name="Финансовый 3 4 3 5" xfId="1380"/>
    <cellStyle name="Финансовый 3 4 4" xfId="566"/>
    <cellStyle name="Финансовый 3 4 4 2" xfId="771"/>
    <cellStyle name="Финансовый 3 4 4 3" xfId="1338"/>
    <cellStyle name="Финансовый 3 4 5" xfId="567"/>
    <cellStyle name="Финансовый 3 4 5 2" xfId="1050"/>
    <cellStyle name="Финансовый 3 4 6" xfId="624"/>
    <cellStyle name="Финансовый 3 4 7" xfId="1191"/>
    <cellStyle name="Финансовый 3 5" xfId="568"/>
    <cellStyle name="Финансовый 3 5 2" xfId="569"/>
    <cellStyle name="Финансовый 3 5 2 2" xfId="570"/>
    <cellStyle name="Финансовый 3 5 2 2 2" xfId="908"/>
    <cellStyle name="Финансовый 3 5 2 3" xfId="571"/>
    <cellStyle name="Финансовый 3 5 2 3 2" xfId="1088"/>
    <cellStyle name="Финансовый 3 5 2 4" xfId="809"/>
    <cellStyle name="Финансовый 3 5 2 5" xfId="1376"/>
    <cellStyle name="Финансовый 3 5 3" xfId="572"/>
    <cellStyle name="Финансовый 3 5 3 2" xfId="773"/>
    <cellStyle name="Финансовый 3 5 3 3" xfId="1340"/>
    <cellStyle name="Финансовый 3 5 4" xfId="573"/>
    <cellStyle name="Финансовый 3 5 4 2" xfId="1052"/>
    <cellStyle name="Финансовый 3 5 5" xfId="620"/>
    <cellStyle name="Финансовый 3 5 6" xfId="1187"/>
    <cellStyle name="Финансовый 3 6" xfId="574"/>
    <cellStyle name="Финансовый 3 6 2" xfId="575"/>
    <cellStyle name="Финансовый 3 6 2 2" xfId="576"/>
    <cellStyle name="Финансовый 3 6 2 2 2" xfId="936"/>
    <cellStyle name="Финансовый 3 6 2 3" xfId="577"/>
    <cellStyle name="Финансовый 3 6 2 3 2" xfId="1116"/>
    <cellStyle name="Финансовый 3 6 2 4" xfId="837"/>
    <cellStyle name="Финансовый 3 6 2 5" xfId="1404"/>
    <cellStyle name="Финансовый 3 6 3" xfId="578"/>
    <cellStyle name="Финансовый 3 6 3 2" xfId="774"/>
    <cellStyle name="Финансовый 3 6 3 3" xfId="1341"/>
    <cellStyle name="Финансовый 3 6 4" xfId="579"/>
    <cellStyle name="Финансовый 3 6 4 2" xfId="1053"/>
    <cellStyle name="Финансовый 3 6 5" xfId="648"/>
    <cellStyle name="Финансовый 3 6 6" xfId="1215"/>
    <cellStyle name="Финансовый 3 7" xfId="580"/>
    <cellStyle name="Финансовый 3 7 2" xfId="581"/>
    <cellStyle name="Финансовый 3 7 2 2" xfId="876"/>
    <cellStyle name="Финансовый 3 7 3" xfId="582"/>
    <cellStyle name="Финансовый 3 7 3 2" xfId="1056"/>
    <cellStyle name="Финансовый 3 7 4" xfId="777"/>
    <cellStyle name="Финансовый 3 7 5" xfId="1344"/>
    <cellStyle name="Финансовый 3 8" xfId="583"/>
    <cellStyle name="Финансовый 3 8 2" xfId="765"/>
    <cellStyle name="Финансовый 3 8 3" xfId="1332"/>
    <cellStyle name="Финансовый 3 9" xfId="584"/>
    <cellStyle name="Финансовый 3 9 2" xfId="1044"/>
    <cellStyle name="Финансовый 4" xfId="585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topLeftCell="E73" zoomScale="85" zoomScaleNormal="85" workbookViewId="0">
      <selection activeCell="M92" sqref="M92"/>
    </sheetView>
  </sheetViews>
  <sheetFormatPr defaultRowHeight="12.75" x14ac:dyDescent="0.2"/>
  <cols>
    <col min="1" max="1" width="29.5703125" style="2" customWidth="1"/>
    <col min="2" max="2" width="20.5703125" customWidth="1"/>
    <col min="3" max="3" width="53" customWidth="1"/>
    <col min="4" max="4" width="14.140625" customWidth="1"/>
    <col min="5" max="5" width="13.7109375" style="2" customWidth="1"/>
    <col min="6" max="6" width="13" style="2" customWidth="1"/>
    <col min="7" max="7" width="12.28515625" style="2" customWidth="1"/>
    <col min="8" max="8" width="13.7109375" style="2" customWidth="1"/>
    <col min="9" max="9" width="12.7109375" style="2" customWidth="1"/>
    <col min="10" max="12" width="12.42578125" style="2" customWidth="1"/>
    <col min="13" max="13" width="42.28515625" style="6" customWidth="1"/>
  </cols>
  <sheetData>
    <row r="1" spans="1:13" x14ac:dyDescent="0.2">
      <c r="A1" s="20" t="s">
        <v>154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7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9.75" customHeight="1" x14ac:dyDescent="0.2"/>
    <row r="5" spans="1:13" ht="38.25" x14ac:dyDescent="0.2">
      <c r="A5" s="3" t="s">
        <v>0</v>
      </c>
      <c r="B5" s="1" t="s">
        <v>1</v>
      </c>
      <c r="C5" s="1" t="s">
        <v>2</v>
      </c>
      <c r="D5" s="1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37</v>
      </c>
      <c r="K5" s="3" t="s">
        <v>38</v>
      </c>
      <c r="L5" s="3" t="s">
        <v>39</v>
      </c>
      <c r="M5" s="1" t="s">
        <v>9</v>
      </c>
    </row>
    <row r="6" spans="1:13" ht="76.5" x14ac:dyDescent="0.2">
      <c r="A6" s="16" t="s">
        <v>139</v>
      </c>
      <c r="B6" s="16" t="s">
        <v>86</v>
      </c>
      <c r="C6" s="14" t="s">
        <v>12</v>
      </c>
      <c r="D6" s="11">
        <v>66342.05</v>
      </c>
      <c r="E6" s="8"/>
      <c r="F6" s="8">
        <v>66342.05</v>
      </c>
      <c r="G6" s="8">
        <v>77905.53</v>
      </c>
      <c r="H6" s="8">
        <v>8730.5</v>
      </c>
      <c r="I6" s="8">
        <v>86636.03</v>
      </c>
      <c r="J6" s="8">
        <v>59671.519999999997</v>
      </c>
      <c r="K6" s="8"/>
      <c r="L6" s="8">
        <v>59671.519999999997</v>
      </c>
      <c r="M6" s="10" t="s">
        <v>120</v>
      </c>
    </row>
    <row r="7" spans="1:13" ht="102" x14ac:dyDescent="0.2">
      <c r="A7" s="16"/>
      <c r="B7" s="16"/>
      <c r="C7" s="14" t="s">
        <v>17</v>
      </c>
      <c r="D7" s="8">
        <v>295956.42</v>
      </c>
      <c r="E7" s="8">
        <v>-7500</v>
      </c>
      <c r="F7" s="8">
        <v>288456.42</v>
      </c>
      <c r="G7" s="8">
        <v>106100.1</v>
      </c>
      <c r="H7" s="8"/>
      <c r="I7" s="8">
        <v>106100.1</v>
      </c>
      <c r="J7" s="8">
        <v>48000</v>
      </c>
      <c r="K7" s="8"/>
      <c r="L7" s="8">
        <v>48000</v>
      </c>
      <c r="M7" s="10" t="s">
        <v>103</v>
      </c>
    </row>
    <row r="8" spans="1:13" ht="89.25" x14ac:dyDescent="0.2">
      <c r="A8" s="16"/>
      <c r="B8" s="16"/>
      <c r="C8" s="14" t="s">
        <v>40</v>
      </c>
      <c r="D8" s="8">
        <v>8730.5</v>
      </c>
      <c r="E8" s="8">
        <v>-8730.5</v>
      </c>
      <c r="F8" s="8"/>
      <c r="G8" s="8"/>
      <c r="H8" s="8"/>
      <c r="I8" s="8"/>
      <c r="J8" s="8"/>
      <c r="K8" s="8"/>
      <c r="L8" s="8"/>
      <c r="M8" s="10" t="s">
        <v>121</v>
      </c>
    </row>
    <row r="9" spans="1:13" ht="63.75" x14ac:dyDescent="0.2">
      <c r="A9" s="16"/>
      <c r="B9" s="16"/>
      <c r="C9" s="14" t="s">
        <v>15</v>
      </c>
      <c r="D9" s="8">
        <v>693100.58000000007</v>
      </c>
      <c r="E9" s="8">
        <v>-55800</v>
      </c>
      <c r="F9" s="8">
        <v>637300.58000000007</v>
      </c>
      <c r="G9" s="8">
        <v>898153</v>
      </c>
      <c r="H9" s="8">
        <v>61675.06</v>
      </c>
      <c r="I9" s="8">
        <v>959828.06</v>
      </c>
      <c r="J9" s="8">
        <v>859500</v>
      </c>
      <c r="K9" s="8"/>
      <c r="L9" s="8">
        <v>859500</v>
      </c>
      <c r="M9" s="10" t="s">
        <v>98</v>
      </c>
    </row>
    <row r="10" spans="1:13" ht="63.75" x14ac:dyDescent="0.2">
      <c r="A10" s="16"/>
      <c r="B10" s="16"/>
      <c r="C10" s="14" t="s">
        <v>41</v>
      </c>
      <c r="D10" s="8">
        <v>20000</v>
      </c>
      <c r="E10" s="8">
        <v>-3777.71</v>
      </c>
      <c r="F10" s="8">
        <v>16222.29</v>
      </c>
      <c r="G10" s="8"/>
      <c r="H10" s="8"/>
      <c r="I10" s="8"/>
      <c r="J10" s="8"/>
      <c r="K10" s="8"/>
      <c r="L10" s="8"/>
      <c r="M10" s="10" t="s">
        <v>148</v>
      </c>
    </row>
    <row r="11" spans="1:13" ht="51" x14ac:dyDescent="0.2">
      <c r="A11" s="16"/>
      <c r="B11" s="16"/>
      <c r="C11" s="14" t="s">
        <v>42</v>
      </c>
      <c r="D11" s="11">
        <v>100</v>
      </c>
      <c r="E11" s="8">
        <v>-100</v>
      </c>
      <c r="F11" s="8"/>
      <c r="G11" s="8">
        <v>100</v>
      </c>
      <c r="H11" s="8">
        <v>-100</v>
      </c>
      <c r="I11" s="8"/>
      <c r="J11" s="8">
        <v>1100</v>
      </c>
      <c r="K11" s="8"/>
      <c r="L11" s="8">
        <v>1100</v>
      </c>
      <c r="M11" s="12" t="s">
        <v>99</v>
      </c>
    </row>
    <row r="12" spans="1:13" ht="66" customHeight="1" x14ac:dyDescent="0.2">
      <c r="A12" s="16"/>
      <c r="B12" s="16"/>
      <c r="C12" s="14" t="s">
        <v>43</v>
      </c>
      <c r="D12" s="8">
        <v>592130.27</v>
      </c>
      <c r="E12" s="8">
        <v>-10155.25</v>
      </c>
      <c r="F12" s="8">
        <v>581975.02</v>
      </c>
      <c r="G12" s="8">
        <v>534617.42999999993</v>
      </c>
      <c r="H12" s="8"/>
      <c r="I12" s="8">
        <v>534617.42999999993</v>
      </c>
      <c r="J12" s="8">
        <v>888587.43</v>
      </c>
      <c r="K12" s="8"/>
      <c r="L12" s="8">
        <v>888587.43</v>
      </c>
      <c r="M12" s="12" t="s">
        <v>100</v>
      </c>
    </row>
    <row r="13" spans="1:13" ht="63.75" x14ac:dyDescent="0.2">
      <c r="A13" s="16"/>
      <c r="B13" s="16"/>
      <c r="C13" s="14" t="s">
        <v>18</v>
      </c>
      <c r="D13" s="11">
        <v>409750</v>
      </c>
      <c r="E13" s="8"/>
      <c r="F13" s="8">
        <v>409750</v>
      </c>
      <c r="G13" s="8">
        <v>436000</v>
      </c>
      <c r="H13" s="8">
        <v>338244.75</v>
      </c>
      <c r="I13" s="8">
        <v>774244.75</v>
      </c>
      <c r="J13" s="8">
        <v>1040000</v>
      </c>
      <c r="K13" s="8"/>
      <c r="L13" s="8">
        <v>1040000</v>
      </c>
      <c r="M13" s="10" t="s">
        <v>101</v>
      </c>
    </row>
    <row r="14" spans="1:13" ht="127.5" x14ac:dyDescent="0.2">
      <c r="A14" s="16"/>
      <c r="B14" s="16"/>
      <c r="C14" s="14" t="s">
        <v>11</v>
      </c>
      <c r="D14" s="11">
        <v>907439.37</v>
      </c>
      <c r="E14" s="8">
        <v>10568.9</v>
      </c>
      <c r="F14" s="8">
        <v>918008.27</v>
      </c>
      <c r="G14" s="8">
        <v>506709.3</v>
      </c>
      <c r="H14" s="8">
        <v>463680.19</v>
      </c>
      <c r="I14" s="8">
        <v>970389.49</v>
      </c>
      <c r="J14" s="8">
        <v>1070936.8999999999</v>
      </c>
      <c r="K14" s="8"/>
      <c r="L14" s="8">
        <v>1070936.8999999999</v>
      </c>
      <c r="M14" s="10" t="s">
        <v>147</v>
      </c>
    </row>
    <row r="15" spans="1:13" ht="89.25" x14ac:dyDescent="0.2">
      <c r="A15" s="16"/>
      <c r="B15" s="16"/>
      <c r="C15" s="14" t="s">
        <v>44</v>
      </c>
      <c r="D15" s="8"/>
      <c r="E15" s="11">
        <v>46500</v>
      </c>
      <c r="F15" s="8">
        <v>46500</v>
      </c>
      <c r="G15" s="8"/>
      <c r="H15" s="8">
        <v>23000</v>
      </c>
      <c r="I15" s="8">
        <v>23000</v>
      </c>
      <c r="J15" s="8"/>
      <c r="K15" s="8"/>
      <c r="L15" s="8"/>
      <c r="M15" s="10" t="s">
        <v>104</v>
      </c>
    </row>
    <row r="16" spans="1:13" ht="51" x14ac:dyDescent="0.2">
      <c r="A16" s="16"/>
      <c r="B16" s="16"/>
      <c r="C16" s="14" t="s">
        <v>14</v>
      </c>
      <c r="D16" s="8">
        <v>15146.27</v>
      </c>
      <c r="E16" s="8">
        <v>55800</v>
      </c>
      <c r="F16" s="8">
        <v>70946.27</v>
      </c>
      <c r="G16" s="8">
        <v>10000</v>
      </c>
      <c r="H16" s="8"/>
      <c r="I16" s="8">
        <v>10000</v>
      </c>
      <c r="J16" s="8">
        <v>10000</v>
      </c>
      <c r="K16" s="8"/>
      <c r="L16" s="8">
        <v>10000</v>
      </c>
      <c r="M16" s="10" t="s">
        <v>102</v>
      </c>
    </row>
    <row r="17" spans="1:13" ht="102" customHeight="1" x14ac:dyDescent="0.2">
      <c r="A17" s="16"/>
      <c r="B17" s="16"/>
      <c r="C17" s="14" t="s">
        <v>13</v>
      </c>
      <c r="D17" s="11">
        <v>690541.67999999993</v>
      </c>
      <c r="E17" s="8">
        <v>3444.81</v>
      </c>
      <c r="F17" s="8">
        <v>693986.49</v>
      </c>
      <c r="G17" s="8">
        <v>240574.9</v>
      </c>
      <c r="H17" s="8">
        <v>-70000</v>
      </c>
      <c r="I17" s="8">
        <v>170574.9</v>
      </c>
      <c r="J17" s="8"/>
      <c r="K17" s="8"/>
      <c r="L17" s="8"/>
      <c r="M17" s="10" t="s">
        <v>146</v>
      </c>
    </row>
    <row r="18" spans="1:13" x14ac:dyDescent="0.2">
      <c r="A18" s="16"/>
      <c r="B18" s="16" t="s">
        <v>45</v>
      </c>
      <c r="C18" s="17"/>
      <c r="D18" s="9">
        <f>SUM(D6:D17)</f>
        <v>3699237.1399999997</v>
      </c>
      <c r="E18" s="9">
        <f t="shared" ref="E18:L18" si="0">SUM(E6:E17)</f>
        <v>30250.249999999989</v>
      </c>
      <c r="F18" s="9">
        <f t="shared" si="0"/>
        <v>3729487.3899999997</v>
      </c>
      <c r="G18" s="9">
        <f t="shared" si="0"/>
        <v>2810160.26</v>
      </c>
      <c r="H18" s="9">
        <f t="shared" si="0"/>
        <v>825230.5</v>
      </c>
      <c r="I18" s="9">
        <f t="shared" si="0"/>
        <v>3635390.7600000002</v>
      </c>
      <c r="J18" s="9">
        <f t="shared" si="0"/>
        <v>3977795.85</v>
      </c>
      <c r="K18" s="9">
        <f t="shared" si="0"/>
        <v>0</v>
      </c>
      <c r="L18" s="9">
        <f t="shared" si="0"/>
        <v>3977795.85</v>
      </c>
      <c r="M18" s="10"/>
    </row>
    <row r="19" spans="1:13" x14ac:dyDescent="0.2">
      <c r="A19" s="16" t="s">
        <v>138</v>
      </c>
      <c r="B19" s="17"/>
      <c r="C19" s="17"/>
      <c r="D19" s="9">
        <f>D18</f>
        <v>3699237.1399999997</v>
      </c>
      <c r="E19" s="9">
        <f t="shared" ref="E19:L19" si="1">E18</f>
        <v>30250.249999999989</v>
      </c>
      <c r="F19" s="9">
        <f t="shared" si="1"/>
        <v>3729487.3899999997</v>
      </c>
      <c r="G19" s="9">
        <f t="shared" si="1"/>
        <v>2810160.26</v>
      </c>
      <c r="H19" s="9">
        <f t="shared" si="1"/>
        <v>825230.5</v>
      </c>
      <c r="I19" s="9">
        <f t="shared" si="1"/>
        <v>3635390.7600000002</v>
      </c>
      <c r="J19" s="9">
        <f t="shared" si="1"/>
        <v>3977795.85</v>
      </c>
      <c r="K19" s="9">
        <f t="shared" si="1"/>
        <v>0</v>
      </c>
      <c r="L19" s="9">
        <f t="shared" si="1"/>
        <v>3977795.85</v>
      </c>
      <c r="M19" s="10"/>
    </row>
    <row r="20" spans="1:13" ht="153" x14ac:dyDescent="0.2">
      <c r="A20" s="16" t="s">
        <v>140</v>
      </c>
      <c r="B20" s="5" t="s">
        <v>85</v>
      </c>
      <c r="C20" s="14" t="s">
        <v>84</v>
      </c>
      <c r="D20" s="8">
        <v>108396.66</v>
      </c>
      <c r="E20" s="8">
        <v>-59500</v>
      </c>
      <c r="F20" s="8">
        <v>48896.66</v>
      </c>
      <c r="G20" s="8"/>
      <c r="H20" s="8"/>
      <c r="I20" s="8"/>
      <c r="J20" s="8"/>
      <c r="K20" s="8"/>
      <c r="L20" s="8"/>
      <c r="M20" s="10" t="s">
        <v>122</v>
      </c>
    </row>
    <row r="21" spans="1:13" x14ac:dyDescent="0.2">
      <c r="A21" s="16"/>
      <c r="B21" s="16" t="s">
        <v>20</v>
      </c>
      <c r="C21" s="17"/>
      <c r="D21" s="9">
        <f>D20</f>
        <v>108396.66</v>
      </c>
      <c r="E21" s="9">
        <f t="shared" ref="E21:L22" si="2">E20</f>
        <v>-59500</v>
      </c>
      <c r="F21" s="9">
        <f t="shared" si="2"/>
        <v>48896.66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10"/>
    </row>
    <row r="22" spans="1:13" x14ac:dyDescent="0.2">
      <c r="A22" s="16" t="s">
        <v>130</v>
      </c>
      <c r="B22" s="17"/>
      <c r="C22" s="17"/>
      <c r="D22" s="9">
        <f>D21</f>
        <v>108396.66</v>
      </c>
      <c r="E22" s="9">
        <f t="shared" si="2"/>
        <v>-59500</v>
      </c>
      <c r="F22" s="9">
        <f t="shared" si="2"/>
        <v>48896.66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10"/>
    </row>
    <row r="23" spans="1:13" ht="51" x14ac:dyDescent="0.2">
      <c r="A23" s="16" t="s">
        <v>141</v>
      </c>
      <c r="B23" s="7" t="s">
        <v>54</v>
      </c>
      <c r="C23" s="14" t="s">
        <v>23</v>
      </c>
      <c r="D23" s="8">
        <v>24002</v>
      </c>
      <c r="E23" s="8">
        <v>26167</v>
      </c>
      <c r="F23" s="8">
        <v>50169</v>
      </c>
      <c r="G23" s="8"/>
      <c r="H23" s="8"/>
      <c r="I23" s="8"/>
      <c r="J23" s="8"/>
      <c r="K23" s="8"/>
      <c r="L23" s="8"/>
      <c r="M23" s="4" t="s">
        <v>123</v>
      </c>
    </row>
    <row r="24" spans="1:13" x14ac:dyDescent="0.2">
      <c r="A24" s="16"/>
      <c r="B24" s="16" t="s">
        <v>55</v>
      </c>
      <c r="C24" s="17"/>
      <c r="D24" s="9">
        <f>D23</f>
        <v>24002</v>
      </c>
      <c r="E24" s="9">
        <f t="shared" ref="E24:L24" si="3">E23</f>
        <v>26167</v>
      </c>
      <c r="F24" s="9">
        <f t="shared" si="3"/>
        <v>50169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0</v>
      </c>
      <c r="L24" s="9">
        <f t="shared" si="3"/>
        <v>0</v>
      </c>
      <c r="M24" s="10"/>
    </row>
    <row r="25" spans="1:13" ht="38.25" x14ac:dyDescent="0.2">
      <c r="A25" s="16"/>
      <c r="B25" s="16" t="s">
        <v>10</v>
      </c>
      <c r="C25" s="14" t="s">
        <v>56</v>
      </c>
      <c r="D25" s="8">
        <v>86929.799999999988</v>
      </c>
      <c r="E25" s="8">
        <v>40340.400000000001</v>
      </c>
      <c r="F25" s="8">
        <v>127270.20000000001</v>
      </c>
      <c r="G25" s="8">
        <v>40340.400000000001</v>
      </c>
      <c r="H25" s="8">
        <v>-40340.400000000001</v>
      </c>
      <c r="I25" s="8"/>
      <c r="J25" s="8"/>
      <c r="K25" s="8"/>
      <c r="L25" s="8"/>
      <c r="M25" s="10" t="s">
        <v>106</v>
      </c>
    </row>
    <row r="26" spans="1:13" ht="25.5" x14ac:dyDescent="0.2">
      <c r="A26" s="16"/>
      <c r="B26" s="17"/>
      <c r="C26" s="14" t="s">
        <v>57</v>
      </c>
      <c r="D26" s="13">
        <v>50000</v>
      </c>
      <c r="E26" s="13">
        <v>-47737.82</v>
      </c>
      <c r="F26" s="13">
        <v>2262.1800000000003</v>
      </c>
      <c r="G26" s="13"/>
      <c r="H26" s="13">
        <v>17737.8</v>
      </c>
      <c r="I26" s="13">
        <v>17737.8</v>
      </c>
      <c r="J26" s="13"/>
      <c r="K26" s="8">
        <v>30000</v>
      </c>
      <c r="L26" s="8">
        <v>30000</v>
      </c>
      <c r="M26" s="10" t="s">
        <v>91</v>
      </c>
    </row>
    <row r="27" spans="1:13" ht="63.75" x14ac:dyDescent="0.2">
      <c r="A27" s="16"/>
      <c r="B27" s="17"/>
      <c r="C27" s="14" t="s">
        <v>58</v>
      </c>
      <c r="D27" s="13">
        <v>287849</v>
      </c>
      <c r="E27" s="13">
        <v>-32262.18</v>
      </c>
      <c r="F27" s="13">
        <v>255586.82</v>
      </c>
      <c r="G27" s="13"/>
      <c r="H27" s="13">
        <v>32262.2</v>
      </c>
      <c r="I27" s="13">
        <v>32262.2</v>
      </c>
      <c r="J27" s="13"/>
      <c r="K27" s="8"/>
      <c r="L27" s="8"/>
      <c r="M27" s="10" t="s">
        <v>91</v>
      </c>
    </row>
    <row r="28" spans="1:13" ht="38.25" x14ac:dyDescent="0.2">
      <c r="A28" s="16"/>
      <c r="B28" s="17"/>
      <c r="C28" s="14" t="s">
        <v>59</v>
      </c>
      <c r="D28" s="13">
        <v>73956.100000000006</v>
      </c>
      <c r="E28" s="13">
        <v>7000</v>
      </c>
      <c r="F28" s="13">
        <v>80956.100000000006</v>
      </c>
      <c r="G28" s="13"/>
      <c r="H28" s="13"/>
      <c r="I28" s="13"/>
      <c r="J28" s="13"/>
      <c r="K28" s="8"/>
      <c r="L28" s="8"/>
      <c r="M28" s="10" t="s">
        <v>113</v>
      </c>
    </row>
    <row r="29" spans="1:13" ht="51" x14ac:dyDescent="0.2">
      <c r="A29" s="16"/>
      <c r="B29" s="17"/>
      <c r="C29" s="14" t="s">
        <v>25</v>
      </c>
      <c r="D29" s="8">
        <v>138493.66999999998</v>
      </c>
      <c r="E29" s="8">
        <v>28011</v>
      </c>
      <c r="F29" s="8">
        <v>166504.66999999998</v>
      </c>
      <c r="G29" s="8"/>
      <c r="H29" s="8"/>
      <c r="I29" s="8"/>
      <c r="J29" s="8"/>
      <c r="K29" s="8"/>
      <c r="L29" s="8"/>
      <c r="M29" s="10" t="s">
        <v>112</v>
      </c>
    </row>
    <row r="30" spans="1:13" ht="38.25" x14ac:dyDescent="0.2">
      <c r="A30" s="16"/>
      <c r="B30" s="17"/>
      <c r="C30" s="14" t="s">
        <v>60</v>
      </c>
      <c r="D30" s="8">
        <v>30000</v>
      </c>
      <c r="E30" s="8">
        <v>-10000</v>
      </c>
      <c r="F30" s="8">
        <v>20000</v>
      </c>
      <c r="G30" s="8">
        <v>27879</v>
      </c>
      <c r="H30" s="8"/>
      <c r="I30" s="8">
        <v>27879</v>
      </c>
      <c r="J30" s="8"/>
      <c r="K30" s="8">
        <v>10000</v>
      </c>
      <c r="L30" s="8">
        <v>10000</v>
      </c>
      <c r="M30" s="10" t="s">
        <v>92</v>
      </c>
    </row>
    <row r="31" spans="1:13" ht="38.25" x14ac:dyDescent="0.2">
      <c r="A31" s="16"/>
      <c r="B31" s="17"/>
      <c r="C31" s="14" t="s">
        <v>26</v>
      </c>
      <c r="D31" s="8">
        <v>1646.1</v>
      </c>
      <c r="E31" s="8"/>
      <c r="F31" s="8">
        <v>1646.1</v>
      </c>
      <c r="G31" s="8">
        <v>20000</v>
      </c>
      <c r="H31" s="8">
        <v>-20000</v>
      </c>
      <c r="I31" s="8"/>
      <c r="J31" s="8">
        <v>41520</v>
      </c>
      <c r="K31" s="8"/>
      <c r="L31" s="8">
        <v>41520</v>
      </c>
      <c r="M31" s="10" t="s">
        <v>126</v>
      </c>
    </row>
    <row r="32" spans="1:13" ht="38.25" x14ac:dyDescent="0.2">
      <c r="A32" s="16"/>
      <c r="B32" s="17"/>
      <c r="C32" s="14" t="s">
        <v>27</v>
      </c>
      <c r="D32" s="8">
        <v>53069</v>
      </c>
      <c r="E32" s="8">
        <v>-35000</v>
      </c>
      <c r="F32" s="8">
        <v>18069</v>
      </c>
      <c r="G32" s="8">
        <v>5206</v>
      </c>
      <c r="H32" s="8">
        <v>35000</v>
      </c>
      <c r="I32" s="8">
        <v>40206</v>
      </c>
      <c r="J32" s="8"/>
      <c r="K32" s="8"/>
      <c r="L32" s="8"/>
      <c r="M32" s="10" t="s">
        <v>92</v>
      </c>
    </row>
    <row r="33" spans="1:13" x14ac:dyDescent="0.2">
      <c r="A33" s="16"/>
      <c r="B33" s="16" t="s">
        <v>19</v>
      </c>
      <c r="C33" s="17"/>
      <c r="D33" s="9">
        <f>SUM(D25:D32)</f>
        <v>721943.67</v>
      </c>
      <c r="E33" s="9">
        <f t="shared" ref="E33:L33" si="4">SUM(E25:E32)</f>
        <v>-49648.6</v>
      </c>
      <c r="F33" s="9">
        <f t="shared" si="4"/>
        <v>672295.07</v>
      </c>
      <c r="G33" s="9">
        <f t="shared" si="4"/>
        <v>93425.4</v>
      </c>
      <c r="H33" s="9">
        <f t="shared" si="4"/>
        <v>24659.599999999999</v>
      </c>
      <c r="I33" s="9">
        <f t="shared" si="4"/>
        <v>118085</v>
      </c>
      <c r="J33" s="9">
        <f t="shared" si="4"/>
        <v>41520</v>
      </c>
      <c r="K33" s="9">
        <f t="shared" si="4"/>
        <v>40000</v>
      </c>
      <c r="L33" s="9">
        <f t="shared" si="4"/>
        <v>81520</v>
      </c>
      <c r="M33" s="10"/>
    </row>
    <row r="34" spans="1:13" ht="25.5" x14ac:dyDescent="0.2">
      <c r="A34" s="16"/>
      <c r="B34" s="17"/>
      <c r="C34" s="14" t="s">
        <v>61</v>
      </c>
      <c r="D34" s="8">
        <v>55630</v>
      </c>
      <c r="E34" s="8">
        <v>-35000</v>
      </c>
      <c r="F34" s="8">
        <v>20630</v>
      </c>
      <c r="G34" s="8">
        <v>58892</v>
      </c>
      <c r="H34" s="8">
        <v>35000</v>
      </c>
      <c r="I34" s="8">
        <v>93892</v>
      </c>
      <c r="J34" s="8"/>
      <c r="K34" s="8">
        <v>55000</v>
      </c>
      <c r="L34" s="8">
        <v>55000</v>
      </c>
      <c r="M34" s="10" t="s">
        <v>151</v>
      </c>
    </row>
    <row r="35" spans="1:13" ht="38.25" x14ac:dyDescent="0.2">
      <c r="A35" s="16"/>
      <c r="B35" s="17"/>
      <c r="C35" s="14" t="s">
        <v>62</v>
      </c>
      <c r="D35" s="8">
        <v>157970.99</v>
      </c>
      <c r="E35" s="8">
        <v>-50000</v>
      </c>
      <c r="F35" s="8">
        <v>107970.98999999999</v>
      </c>
      <c r="G35" s="8">
        <v>75310</v>
      </c>
      <c r="H35" s="8">
        <v>50000</v>
      </c>
      <c r="I35" s="8">
        <v>125310</v>
      </c>
      <c r="J35" s="8"/>
      <c r="K35" s="8"/>
      <c r="L35" s="8"/>
      <c r="M35" s="10" t="s">
        <v>93</v>
      </c>
    </row>
    <row r="36" spans="1:13" ht="25.5" x14ac:dyDescent="0.2">
      <c r="A36" s="16"/>
      <c r="B36" s="17"/>
      <c r="C36" s="14" t="s">
        <v>63</v>
      </c>
      <c r="D36" s="8">
        <v>152029.01</v>
      </c>
      <c r="E36" s="8">
        <v>-50000</v>
      </c>
      <c r="F36" s="8">
        <v>102029.01000000001</v>
      </c>
      <c r="G36" s="8">
        <v>151276</v>
      </c>
      <c r="H36" s="8"/>
      <c r="I36" s="8">
        <v>151276</v>
      </c>
      <c r="J36" s="8"/>
      <c r="K36" s="8">
        <v>25000</v>
      </c>
      <c r="L36" s="8">
        <v>25000</v>
      </c>
      <c r="M36" s="10" t="s">
        <v>97</v>
      </c>
    </row>
    <row r="37" spans="1:13" ht="38.25" x14ac:dyDescent="0.2">
      <c r="A37" s="16"/>
      <c r="B37" s="17"/>
      <c r="C37" s="14" t="s">
        <v>64</v>
      </c>
      <c r="D37" s="8">
        <v>160000</v>
      </c>
      <c r="E37" s="8">
        <v>-50000</v>
      </c>
      <c r="F37" s="8">
        <v>110000</v>
      </c>
      <c r="G37" s="8">
        <v>117721</v>
      </c>
      <c r="H37" s="8">
        <v>50000</v>
      </c>
      <c r="I37" s="8">
        <v>167721</v>
      </c>
      <c r="J37" s="8"/>
      <c r="K37" s="8"/>
      <c r="L37" s="8"/>
      <c r="M37" s="10" t="s">
        <v>93</v>
      </c>
    </row>
    <row r="38" spans="1:13" ht="38.25" x14ac:dyDescent="0.2">
      <c r="A38" s="16"/>
      <c r="B38" s="17"/>
      <c r="C38" s="14" t="s">
        <v>28</v>
      </c>
      <c r="D38" s="8">
        <v>14625.630000000005</v>
      </c>
      <c r="E38" s="8"/>
      <c r="F38" s="8">
        <v>14625.630000000005</v>
      </c>
      <c r="G38" s="8">
        <v>294111.90000000002</v>
      </c>
      <c r="H38" s="8">
        <v>-100000</v>
      </c>
      <c r="I38" s="8">
        <v>194111.90000000002</v>
      </c>
      <c r="J38" s="8">
        <v>487433.56</v>
      </c>
      <c r="K38" s="8"/>
      <c r="L38" s="8">
        <v>487433.56</v>
      </c>
      <c r="M38" s="10" t="s">
        <v>96</v>
      </c>
    </row>
    <row r="39" spans="1:13" ht="51" x14ac:dyDescent="0.2">
      <c r="A39" s="16"/>
      <c r="B39" s="17"/>
      <c r="C39" s="14" t="s">
        <v>65</v>
      </c>
      <c r="D39" s="8">
        <v>432000</v>
      </c>
      <c r="E39" s="8">
        <v>-50000</v>
      </c>
      <c r="F39" s="8">
        <v>382000</v>
      </c>
      <c r="G39" s="8">
        <v>208234</v>
      </c>
      <c r="H39" s="8">
        <v>50000</v>
      </c>
      <c r="I39" s="8">
        <v>258234</v>
      </c>
      <c r="J39" s="8"/>
      <c r="K39" s="8"/>
      <c r="L39" s="8"/>
      <c r="M39" s="10" t="s">
        <v>95</v>
      </c>
    </row>
    <row r="40" spans="1:13" x14ac:dyDescent="0.2">
      <c r="A40" s="16"/>
      <c r="B40" s="16" t="s">
        <v>21</v>
      </c>
      <c r="C40" s="17"/>
      <c r="D40" s="9">
        <f>SUM(D34:D39)</f>
        <v>972255.63</v>
      </c>
      <c r="E40" s="9">
        <f t="shared" ref="E40:L40" si="5">SUM(E34:E39)</f>
        <v>-235000</v>
      </c>
      <c r="F40" s="9">
        <f t="shared" si="5"/>
        <v>737255.63</v>
      </c>
      <c r="G40" s="9">
        <f t="shared" si="5"/>
        <v>905544.9</v>
      </c>
      <c r="H40" s="9">
        <f t="shared" si="5"/>
        <v>85000</v>
      </c>
      <c r="I40" s="9">
        <f t="shared" si="5"/>
        <v>990544.9</v>
      </c>
      <c r="J40" s="9">
        <f t="shared" si="5"/>
        <v>487433.56</v>
      </c>
      <c r="K40" s="9">
        <f t="shared" si="5"/>
        <v>80000</v>
      </c>
      <c r="L40" s="9">
        <f t="shared" si="5"/>
        <v>567433.56000000006</v>
      </c>
      <c r="M40" s="10"/>
    </row>
    <row r="41" spans="1:13" ht="38.25" x14ac:dyDescent="0.2">
      <c r="A41" s="16"/>
      <c r="B41" s="16" t="s">
        <v>49</v>
      </c>
      <c r="C41" s="14" t="s">
        <v>66</v>
      </c>
      <c r="D41" s="8">
        <v>354722</v>
      </c>
      <c r="E41" s="8">
        <v>-174000</v>
      </c>
      <c r="F41" s="8">
        <v>180722</v>
      </c>
      <c r="G41" s="8">
        <v>11825</v>
      </c>
      <c r="H41" s="8">
        <v>109000</v>
      </c>
      <c r="I41" s="8">
        <v>120825</v>
      </c>
      <c r="J41" s="8"/>
      <c r="K41" s="8">
        <v>65000</v>
      </c>
      <c r="L41" s="8">
        <v>65000</v>
      </c>
      <c r="M41" s="10" t="s">
        <v>111</v>
      </c>
    </row>
    <row r="42" spans="1:13" ht="38.25" x14ac:dyDescent="0.2">
      <c r="A42" s="16"/>
      <c r="B42" s="17"/>
      <c r="C42" s="14" t="s">
        <v>29</v>
      </c>
      <c r="D42" s="8">
        <v>169792.94</v>
      </c>
      <c r="E42" s="8">
        <v>-60000</v>
      </c>
      <c r="F42" s="8">
        <v>109792.94</v>
      </c>
      <c r="G42" s="8"/>
      <c r="H42" s="8">
        <v>60000</v>
      </c>
      <c r="I42" s="8">
        <v>60000</v>
      </c>
      <c r="J42" s="8"/>
      <c r="K42" s="8"/>
      <c r="L42" s="8"/>
      <c r="M42" s="10" t="s">
        <v>111</v>
      </c>
    </row>
    <row r="43" spans="1:13" ht="51" x14ac:dyDescent="0.2">
      <c r="A43" s="16"/>
      <c r="B43" s="17"/>
      <c r="C43" s="14" t="s">
        <v>67</v>
      </c>
      <c r="D43" s="8">
        <v>302391</v>
      </c>
      <c r="E43" s="8">
        <v>-230000</v>
      </c>
      <c r="F43" s="8">
        <v>72391</v>
      </c>
      <c r="G43" s="8"/>
      <c r="H43" s="8">
        <v>80000</v>
      </c>
      <c r="I43" s="8">
        <v>80000</v>
      </c>
      <c r="J43" s="8"/>
      <c r="K43" s="8">
        <v>150000</v>
      </c>
      <c r="L43" s="8">
        <v>150000</v>
      </c>
      <c r="M43" s="10" t="s">
        <v>111</v>
      </c>
    </row>
    <row r="44" spans="1:13" x14ac:dyDescent="0.2">
      <c r="A44" s="16"/>
      <c r="B44" s="16" t="s">
        <v>22</v>
      </c>
      <c r="C44" s="17"/>
      <c r="D44" s="9">
        <f>SUM(D41:D43)</f>
        <v>826905.94</v>
      </c>
      <c r="E44" s="9">
        <f t="shared" ref="E44:L44" si="6">SUM(E41:E43)</f>
        <v>-464000</v>
      </c>
      <c r="F44" s="9">
        <f t="shared" si="6"/>
        <v>362905.94</v>
      </c>
      <c r="G44" s="9">
        <f t="shared" si="6"/>
        <v>11825</v>
      </c>
      <c r="H44" s="9">
        <f t="shared" si="6"/>
        <v>249000</v>
      </c>
      <c r="I44" s="9">
        <f t="shared" si="6"/>
        <v>260825</v>
      </c>
      <c r="J44" s="9">
        <f t="shared" si="6"/>
        <v>0</v>
      </c>
      <c r="K44" s="9">
        <f t="shared" si="6"/>
        <v>215000</v>
      </c>
      <c r="L44" s="9">
        <f t="shared" si="6"/>
        <v>215000</v>
      </c>
      <c r="M44" s="10"/>
    </row>
    <row r="45" spans="1:13" ht="63.75" x14ac:dyDescent="0.2">
      <c r="A45" s="16"/>
      <c r="B45" s="5" t="s">
        <v>68</v>
      </c>
      <c r="C45" s="14" t="s">
        <v>24</v>
      </c>
      <c r="D45" s="8">
        <v>45217.9</v>
      </c>
      <c r="E45" s="8">
        <v>12000</v>
      </c>
      <c r="F45" s="8">
        <v>57217.9</v>
      </c>
      <c r="G45" s="8"/>
      <c r="H45" s="8"/>
      <c r="I45" s="8"/>
      <c r="J45" s="8"/>
      <c r="K45" s="8"/>
      <c r="L45" s="8"/>
      <c r="M45" s="10" t="s">
        <v>125</v>
      </c>
    </row>
    <row r="46" spans="1:13" x14ac:dyDescent="0.2">
      <c r="A46" s="16"/>
      <c r="B46" s="16" t="s">
        <v>69</v>
      </c>
      <c r="C46" s="17"/>
      <c r="D46" s="9">
        <f>D45</f>
        <v>45217.9</v>
      </c>
      <c r="E46" s="9">
        <f t="shared" ref="E46:L46" si="7">E45</f>
        <v>12000</v>
      </c>
      <c r="F46" s="9">
        <f t="shared" si="7"/>
        <v>57217.9</v>
      </c>
      <c r="G46" s="9">
        <f t="shared" si="7"/>
        <v>0</v>
      </c>
      <c r="H46" s="9">
        <f t="shared" si="7"/>
        <v>0</v>
      </c>
      <c r="I46" s="9">
        <f t="shared" si="7"/>
        <v>0</v>
      </c>
      <c r="J46" s="9">
        <f t="shared" si="7"/>
        <v>0</v>
      </c>
      <c r="K46" s="9">
        <f t="shared" si="7"/>
        <v>0</v>
      </c>
      <c r="L46" s="9">
        <f t="shared" si="7"/>
        <v>0</v>
      </c>
      <c r="M46" s="10"/>
    </row>
    <row r="47" spans="1:13" ht="51" x14ac:dyDescent="0.2">
      <c r="A47" s="16"/>
      <c r="B47" s="16" t="s">
        <v>47</v>
      </c>
      <c r="C47" s="14" t="s">
        <v>70</v>
      </c>
      <c r="D47" s="8">
        <v>165589.1</v>
      </c>
      <c r="E47" s="8">
        <v>-30000</v>
      </c>
      <c r="F47" s="8">
        <v>135589.1</v>
      </c>
      <c r="G47" s="8">
        <v>36523.1</v>
      </c>
      <c r="H47" s="8">
        <v>30000</v>
      </c>
      <c r="I47" s="8">
        <v>66523.100000000006</v>
      </c>
      <c r="J47" s="8"/>
      <c r="K47" s="8"/>
      <c r="L47" s="8"/>
      <c r="M47" s="10" t="s">
        <v>107</v>
      </c>
    </row>
    <row r="48" spans="1:13" ht="51" x14ac:dyDescent="0.2">
      <c r="A48" s="16"/>
      <c r="B48" s="17"/>
      <c r="C48" s="14" t="s">
        <v>71</v>
      </c>
      <c r="D48" s="8">
        <v>239617.3</v>
      </c>
      <c r="E48" s="8">
        <v>-150000</v>
      </c>
      <c r="F48" s="8">
        <v>89617.299999999988</v>
      </c>
      <c r="G48" s="8">
        <v>283391</v>
      </c>
      <c r="H48" s="8"/>
      <c r="I48" s="8">
        <v>283391</v>
      </c>
      <c r="J48" s="8"/>
      <c r="K48" s="8">
        <v>150000</v>
      </c>
      <c r="L48" s="8">
        <v>150000</v>
      </c>
      <c r="M48" s="10" t="s">
        <v>108</v>
      </c>
    </row>
    <row r="49" spans="1:13" ht="25.5" x14ac:dyDescent="0.2">
      <c r="A49" s="16"/>
      <c r="B49" s="17"/>
      <c r="C49" s="14" t="s">
        <v>73</v>
      </c>
      <c r="D49" s="8"/>
      <c r="E49" s="8">
        <v>60000</v>
      </c>
      <c r="F49" s="8">
        <v>60000</v>
      </c>
      <c r="G49" s="8"/>
      <c r="H49" s="8"/>
      <c r="I49" s="8"/>
      <c r="J49" s="8"/>
      <c r="K49" s="8"/>
      <c r="L49" s="8"/>
      <c r="M49" s="10" t="s">
        <v>152</v>
      </c>
    </row>
    <row r="50" spans="1:13" ht="83.45" customHeight="1" x14ac:dyDescent="0.2">
      <c r="A50" s="16"/>
      <c r="B50" s="17"/>
      <c r="C50" s="14" t="s">
        <v>131</v>
      </c>
      <c r="D50" s="8">
        <v>59985</v>
      </c>
      <c r="E50" s="8">
        <v>-14891.1</v>
      </c>
      <c r="F50" s="8">
        <v>45093.9</v>
      </c>
      <c r="G50" s="8">
        <v>60555</v>
      </c>
      <c r="H50" s="8">
        <v>14891.1</v>
      </c>
      <c r="I50" s="8">
        <v>75446.100000000006</v>
      </c>
      <c r="J50" s="8"/>
      <c r="K50" s="8"/>
      <c r="L50" s="8"/>
      <c r="M50" s="10" t="s">
        <v>149</v>
      </c>
    </row>
    <row r="51" spans="1:13" ht="63.75" x14ac:dyDescent="0.2">
      <c r="A51" s="16"/>
      <c r="B51" s="17"/>
      <c r="C51" s="14" t="s">
        <v>72</v>
      </c>
      <c r="D51" s="8">
        <v>216705</v>
      </c>
      <c r="E51" s="8">
        <v>-30000</v>
      </c>
      <c r="F51" s="8">
        <v>186705</v>
      </c>
      <c r="G51" s="8"/>
      <c r="H51" s="8">
        <v>30000</v>
      </c>
      <c r="I51" s="8">
        <v>30000</v>
      </c>
      <c r="J51" s="8"/>
      <c r="K51" s="8"/>
      <c r="L51" s="8"/>
      <c r="M51" s="10" t="s">
        <v>109</v>
      </c>
    </row>
    <row r="52" spans="1:13" x14ac:dyDescent="0.2">
      <c r="A52" s="16"/>
      <c r="B52" s="16" t="s">
        <v>30</v>
      </c>
      <c r="C52" s="17"/>
      <c r="D52" s="9">
        <f t="shared" ref="D52:L52" si="8">SUM(D47:D51)</f>
        <v>681896.4</v>
      </c>
      <c r="E52" s="9">
        <f t="shared" si="8"/>
        <v>-164891.1</v>
      </c>
      <c r="F52" s="9">
        <f t="shared" si="8"/>
        <v>517005.30000000005</v>
      </c>
      <c r="G52" s="9">
        <f t="shared" si="8"/>
        <v>380469.1</v>
      </c>
      <c r="H52" s="9">
        <f t="shared" si="8"/>
        <v>74891.100000000006</v>
      </c>
      <c r="I52" s="9">
        <f t="shared" si="8"/>
        <v>455360.19999999995</v>
      </c>
      <c r="J52" s="9">
        <f t="shared" si="8"/>
        <v>0</v>
      </c>
      <c r="K52" s="9">
        <f t="shared" si="8"/>
        <v>150000</v>
      </c>
      <c r="L52" s="9">
        <f t="shared" si="8"/>
        <v>150000</v>
      </c>
      <c r="M52" s="10"/>
    </row>
    <row r="53" spans="1:13" ht="127.5" x14ac:dyDescent="0.2">
      <c r="A53" s="16"/>
      <c r="B53" s="16" t="s">
        <v>46</v>
      </c>
      <c r="C53" s="14" t="s">
        <v>74</v>
      </c>
      <c r="D53" s="8">
        <v>123997.7</v>
      </c>
      <c r="E53" s="13">
        <f>-56767.56-15000+2.3</f>
        <v>-71765.259999999995</v>
      </c>
      <c r="F53" s="13">
        <f>D53+E53</f>
        <v>52232.44</v>
      </c>
      <c r="G53" s="8"/>
      <c r="H53" s="8"/>
      <c r="I53" s="8"/>
      <c r="J53" s="8"/>
      <c r="K53" s="8"/>
      <c r="L53" s="8"/>
      <c r="M53" s="10" t="s">
        <v>150</v>
      </c>
    </row>
    <row r="54" spans="1:13" ht="51" x14ac:dyDescent="0.2">
      <c r="A54" s="16"/>
      <c r="B54" s="17"/>
      <c r="C54" s="14" t="s">
        <v>75</v>
      </c>
      <c r="D54" s="8">
        <v>282719</v>
      </c>
      <c r="E54" s="13">
        <v>-100000</v>
      </c>
      <c r="F54" s="13">
        <f>D54+E54</f>
        <v>182719</v>
      </c>
      <c r="G54" s="8">
        <v>55769</v>
      </c>
      <c r="H54" s="8">
        <v>50000</v>
      </c>
      <c r="I54" s="8">
        <v>105769</v>
      </c>
      <c r="J54" s="8"/>
      <c r="K54" s="8">
        <v>50000</v>
      </c>
      <c r="L54" s="8">
        <v>50000</v>
      </c>
      <c r="M54" s="10" t="s">
        <v>105</v>
      </c>
    </row>
    <row r="55" spans="1:13" ht="51" x14ac:dyDescent="0.2">
      <c r="A55" s="16"/>
      <c r="B55" s="17"/>
      <c r="C55" s="14" t="s">
        <v>31</v>
      </c>
      <c r="D55" s="8">
        <v>196495.4</v>
      </c>
      <c r="E55" s="13">
        <v>-100000</v>
      </c>
      <c r="F55" s="13">
        <v>96495.4</v>
      </c>
      <c r="G55" s="8">
        <v>107793</v>
      </c>
      <c r="H55" s="8"/>
      <c r="I55" s="8">
        <v>107793</v>
      </c>
      <c r="J55" s="8"/>
      <c r="K55" s="8">
        <v>100000</v>
      </c>
      <c r="L55" s="8">
        <v>100000</v>
      </c>
      <c r="M55" s="10" t="s">
        <v>114</v>
      </c>
    </row>
    <row r="56" spans="1:13" ht="102" x14ac:dyDescent="0.2">
      <c r="A56" s="16"/>
      <c r="B56" s="17"/>
      <c r="C56" s="14" t="s">
        <v>76</v>
      </c>
      <c r="D56" s="8">
        <v>150000</v>
      </c>
      <c r="E56" s="13">
        <v>-100000</v>
      </c>
      <c r="F56" s="13">
        <v>50000</v>
      </c>
      <c r="G56" s="8">
        <v>65260</v>
      </c>
      <c r="H56" s="8"/>
      <c r="I56" s="8">
        <v>65260</v>
      </c>
      <c r="J56" s="8"/>
      <c r="K56" s="8">
        <v>100000</v>
      </c>
      <c r="L56" s="8">
        <v>100000</v>
      </c>
      <c r="M56" s="10" t="s">
        <v>115</v>
      </c>
    </row>
    <row r="57" spans="1:13" ht="51" x14ac:dyDescent="0.2">
      <c r="A57" s="16"/>
      <c r="B57" s="17"/>
      <c r="C57" s="14" t="s">
        <v>77</v>
      </c>
      <c r="D57" s="8">
        <v>170976</v>
      </c>
      <c r="E57" s="13">
        <v>14767</v>
      </c>
      <c r="F57" s="13">
        <v>185743</v>
      </c>
      <c r="G57" s="8">
        <v>131119</v>
      </c>
      <c r="H57" s="8">
        <v>-14767</v>
      </c>
      <c r="I57" s="8">
        <v>116352</v>
      </c>
      <c r="J57" s="8"/>
      <c r="K57" s="8"/>
      <c r="L57" s="8"/>
      <c r="M57" s="10" t="s">
        <v>116</v>
      </c>
    </row>
    <row r="58" spans="1:13" ht="51" x14ac:dyDescent="0.2">
      <c r="A58" s="16"/>
      <c r="B58" s="17"/>
      <c r="C58" s="14" t="s">
        <v>78</v>
      </c>
      <c r="D58" s="8">
        <v>135787</v>
      </c>
      <c r="E58" s="13">
        <f>23407+15000</f>
        <v>38407</v>
      </c>
      <c r="F58" s="13">
        <v>174194</v>
      </c>
      <c r="G58" s="8"/>
      <c r="H58" s="8"/>
      <c r="I58" s="8"/>
      <c r="J58" s="8"/>
      <c r="K58" s="8"/>
      <c r="L58" s="8"/>
      <c r="M58" s="10" t="s">
        <v>117</v>
      </c>
    </row>
    <row r="59" spans="1:13" ht="51" x14ac:dyDescent="0.2">
      <c r="A59" s="16"/>
      <c r="B59" s="17"/>
      <c r="C59" s="14" t="s">
        <v>132</v>
      </c>
      <c r="D59" s="8">
        <v>232326</v>
      </c>
      <c r="E59" s="8">
        <f>15000-2.3</f>
        <v>14997.7</v>
      </c>
      <c r="F59" s="8">
        <f>D59+E59</f>
        <v>247323.7</v>
      </c>
      <c r="G59" s="8"/>
      <c r="H59" s="8"/>
      <c r="I59" s="8"/>
      <c r="J59" s="8"/>
      <c r="K59" s="8"/>
      <c r="L59" s="8"/>
      <c r="M59" s="10" t="s">
        <v>145</v>
      </c>
    </row>
    <row r="60" spans="1:13" ht="38.25" x14ac:dyDescent="0.2">
      <c r="A60" s="16"/>
      <c r="B60" s="17"/>
      <c r="C60" s="14" t="s">
        <v>79</v>
      </c>
      <c r="D60" s="8">
        <v>160762</v>
      </c>
      <c r="E60" s="8">
        <v>-60000</v>
      </c>
      <c r="F60" s="8">
        <v>100762</v>
      </c>
      <c r="G60" s="8">
        <v>162917</v>
      </c>
      <c r="H60" s="8">
        <v>60000</v>
      </c>
      <c r="I60" s="8">
        <v>222917</v>
      </c>
      <c r="J60" s="8"/>
      <c r="K60" s="8"/>
      <c r="L60" s="8"/>
      <c r="M60" s="10" t="s">
        <v>93</v>
      </c>
    </row>
    <row r="61" spans="1:13" ht="38.25" x14ac:dyDescent="0.2">
      <c r="A61" s="16"/>
      <c r="B61" s="17"/>
      <c r="C61" s="14" t="s">
        <v>80</v>
      </c>
      <c r="D61" s="8">
        <v>17204</v>
      </c>
      <c r="E61" s="8"/>
      <c r="F61" s="8">
        <v>17204</v>
      </c>
      <c r="G61" s="8">
        <v>120000</v>
      </c>
      <c r="H61" s="8">
        <v>-60000</v>
      </c>
      <c r="I61" s="8">
        <v>60000</v>
      </c>
      <c r="J61" s="8">
        <v>186185</v>
      </c>
      <c r="K61" s="8">
        <v>60000</v>
      </c>
      <c r="L61" s="8">
        <v>246185</v>
      </c>
      <c r="M61" s="10" t="s">
        <v>90</v>
      </c>
    </row>
    <row r="62" spans="1:13" ht="38.25" x14ac:dyDescent="0.2">
      <c r="A62" s="16"/>
      <c r="B62" s="17"/>
      <c r="C62" s="14" t="s">
        <v>81</v>
      </c>
      <c r="D62" s="8">
        <v>10000</v>
      </c>
      <c r="E62" s="8">
        <v>-9000</v>
      </c>
      <c r="F62" s="8">
        <v>1000</v>
      </c>
      <c r="G62" s="8">
        <v>55000</v>
      </c>
      <c r="H62" s="8"/>
      <c r="I62" s="8">
        <v>55000</v>
      </c>
      <c r="J62" s="8">
        <v>35000</v>
      </c>
      <c r="K62" s="8">
        <v>9000</v>
      </c>
      <c r="L62" s="8">
        <v>44000</v>
      </c>
      <c r="M62" s="10" t="s">
        <v>94</v>
      </c>
    </row>
    <row r="63" spans="1:13" x14ac:dyDescent="0.2">
      <c r="A63" s="16"/>
      <c r="B63" s="16" t="s">
        <v>16</v>
      </c>
      <c r="C63" s="17"/>
      <c r="D63" s="9">
        <f>SUM(D53:D62)</f>
        <v>1480267.1</v>
      </c>
      <c r="E63" s="9">
        <f t="shared" ref="E63:L63" si="9">SUM(E53:E62)</f>
        <v>-372593.56</v>
      </c>
      <c r="F63" s="9">
        <f t="shared" si="9"/>
        <v>1107673.54</v>
      </c>
      <c r="G63" s="9">
        <f t="shared" si="9"/>
        <v>697858</v>
      </c>
      <c r="H63" s="9">
        <f t="shared" si="9"/>
        <v>35233</v>
      </c>
      <c r="I63" s="9">
        <f t="shared" si="9"/>
        <v>733091</v>
      </c>
      <c r="J63" s="9">
        <f t="shared" si="9"/>
        <v>221185</v>
      </c>
      <c r="K63" s="9">
        <f t="shared" si="9"/>
        <v>319000</v>
      </c>
      <c r="L63" s="9">
        <f t="shared" si="9"/>
        <v>540185</v>
      </c>
      <c r="M63" s="10"/>
    </row>
    <row r="64" spans="1:13" ht="51" x14ac:dyDescent="0.2">
      <c r="A64" s="16"/>
      <c r="B64" s="16" t="s">
        <v>32</v>
      </c>
      <c r="C64" s="14" t="s">
        <v>33</v>
      </c>
      <c r="D64" s="8">
        <v>52176.6</v>
      </c>
      <c r="E64" s="8">
        <v>30000</v>
      </c>
      <c r="F64" s="8">
        <v>82176.600000000006</v>
      </c>
      <c r="G64" s="8"/>
      <c r="H64" s="8"/>
      <c r="I64" s="8"/>
      <c r="J64" s="8"/>
      <c r="K64" s="8"/>
      <c r="L64" s="8"/>
      <c r="M64" s="10" t="s">
        <v>118</v>
      </c>
    </row>
    <row r="65" spans="1:13" ht="89.25" x14ac:dyDescent="0.2">
      <c r="A65" s="16"/>
      <c r="B65" s="17"/>
      <c r="C65" s="14" t="s">
        <v>144</v>
      </c>
      <c r="D65" s="8">
        <v>70000</v>
      </c>
      <c r="E65" s="8">
        <v>16400</v>
      </c>
      <c r="F65" s="8">
        <v>86400</v>
      </c>
      <c r="G65" s="8"/>
      <c r="H65" s="8"/>
      <c r="I65" s="8"/>
      <c r="J65" s="8"/>
      <c r="K65" s="8"/>
      <c r="L65" s="8"/>
      <c r="M65" s="10" t="s">
        <v>119</v>
      </c>
    </row>
    <row r="66" spans="1:13" x14ac:dyDescent="0.2">
      <c r="A66" s="16"/>
      <c r="B66" s="16" t="s">
        <v>34</v>
      </c>
      <c r="C66" s="17"/>
      <c r="D66" s="9">
        <f>SUM(D64:D65)</f>
        <v>122176.6</v>
      </c>
      <c r="E66" s="9">
        <f t="shared" ref="E66:L66" si="10">SUM(E64:E65)</f>
        <v>46400</v>
      </c>
      <c r="F66" s="9">
        <f t="shared" si="10"/>
        <v>168576.6</v>
      </c>
      <c r="G66" s="9">
        <f t="shared" si="10"/>
        <v>0</v>
      </c>
      <c r="H66" s="9">
        <f t="shared" si="10"/>
        <v>0</v>
      </c>
      <c r="I66" s="9">
        <f t="shared" si="10"/>
        <v>0</v>
      </c>
      <c r="J66" s="9">
        <f t="shared" si="10"/>
        <v>0</v>
      </c>
      <c r="K66" s="9">
        <f t="shared" si="10"/>
        <v>0</v>
      </c>
      <c r="L66" s="9">
        <f t="shared" si="10"/>
        <v>0</v>
      </c>
      <c r="M66" s="10"/>
    </row>
    <row r="67" spans="1:13" ht="76.5" x14ac:dyDescent="0.2">
      <c r="A67" s="16"/>
      <c r="B67" s="7"/>
      <c r="C67" s="14" t="s">
        <v>82</v>
      </c>
      <c r="D67" s="8">
        <v>249999.99999999997</v>
      </c>
      <c r="E67" s="8">
        <v>-26.88</v>
      </c>
      <c r="F67" s="8">
        <v>249973.12</v>
      </c>
      <c r="G67" s="8">
        <v>300000</v>
      </c>
      <c r="H67" s="8"/>
      <c r="I67" s="8">
        <v>300000</v>
      </c>
      <c r="J67" s="8">
        <v>350000</v>
      </c>
      <c r="K67" s="8"/>
      <c r="L67" s="8">
        <v>350000</v>
      </c>
      <c r="M67" s="10" t="s">
        <v>110</v>
      </c>
    </row>
    <row r="68" spans="1:13" x14ac:dyDescent="0.2">
      <c r="A68" s="16"/>
      <c r="B68" s="16" t="s">
        <v>35</v>
      </c>
      <c r="C68" s="17"/>
      <c r="D68" s="9">
        <f>D67</f>
        <v>249999.99999999997</v>
      </c>
      <c r="E68" s="9">
        <f t="shared" ref="E68:L68" si="11">E67</f>
        <v>-26.88</v>
      </c>
      <c r="F68" s="9">
        <f t="shared" si="11"/>
        <v>249973.12</v>
      </c>
      <c r="G68" s="9">
        <f t="shared" si="11"/>
        <v>300000</v>
      </c>
      <c r="H68" s="9">
        <f t="shared" si="11"/>
        <v>0</v>
      </c>
      <c r="I68" s="9">
        <f t="shared" si="11"/>
        <v>300000</v>
      </c>
      <c r="J68" s="9">
        <f t="shared" si="11"/>
        <v>350000</v>
      </c>
      <c r="K68" s="9">
        <f t="shared" si="11"/>
        <v>0</v>
      </c>
      <c r="L68" s="9">
        <f t="shared" si="11"/>
        <v>350000</v>
      </c>
      <c r="M68" s="10"/>
    </row>
    <row r="69" spans="1:13" ht="38.25" x14ac:dyDescent="0.2">
      <c r="A69" s="16"/>
      <c r="B69" s="5" t="s">
        <v>48</v>
      </c>
      <c r="C69" s="14" t="s">
        <v>83</v>
      </c>
      <c r="D69" s="8">
        <v>115350</v>
      </c>
      <c r="E69" s="8">
        <v>-25000</v>
      </c>
      <c r="F69" s="8">
        <v>90350</v>
      </c>
      <c r="G69" s="8">
        <v>114060.2</v>
      </c>
      <c r="H69" s="8"/>
      <c r="I69" s="8">
        <v>114060.2</v>
      </c>
      <c r="J69" s="8">
        <v>176547.76</v>
      </c>
      <c r="K69" s="8"/>
      <c r="L69" s="8">
        <v>176547.76</v>
      </c>
      <c r="M69" s="10" t="s">
        <v>127</v>
      </c>
    </row>
    <row r="70" spans="1:13" x14ac:dyDescent="0.2">
      <c r="A70" s="16"/>
      <c r="B70" s="16" t="s">
        <v>36</v>
      </c>
      <c r="C70" s="17"/>
      <c r="D70" s="9">
        <f>D69</f>
        <v>115350</v>
      </c>
      <c r="E70" s="9">
        <f t="shared" ref="E70:L70" si="12">E69</f>
        <v>-25000</v>
      </c>
      <c r="F70" s="9">
        <f t="shared" si="12"/>
        <v>90350</v>
      </c>
      <c r="G70" s="9">
        <f t="shared" si="12"/>
        <v>114060.2</v>
      </c>
      <c r="H70" s="9">
        <f t="shared" si="12"/>
        <v>0</v>
      </c>
      <c r="I70" s="9">
        <f t="shared" si="12"/>
        <v>114060.2</v>
      </c>
      <c r="J70" s="9">
        <f t="shared" si="12"/>
        <v>176547.76</v>
      </c>
      <c r="K70" s="9">
        <f t="shared" si="12"/>
        <v>0</v>
      </c>
      <c r="L70" s="9">
        <f t="shared" si="12"/>
        <v>176547.76</v>
      </c>
      <c r="M70" s="10"/>
    </row>
    <row r="71" spans="1:13" x14ac:dyDescent="0.2">
      <c r="A71" s="16" t="s">
        <v>133</v>
      </c>
      <c r="B71" s="17"/>
      <c r="C71" s="17"/>
      <c r="D71" s="9">
        <f t="shared" ref="D71:L71" si="13">D24+D33+D40+D44+D46+D52+D63+D66+D68+D70</f>
        <v>5240015.24</v>
      </c>
      <c r="E71" s="9">
        <f t="shared" si="13"/>
        <v>-1226593.1399999999</v>
      </c>
      <c r="F71" s="9">
        <f t="shared" si="13"/>
        <v>4013422.1</v>
      </c>
      <c r="G71" s="9">
        <f t="shared" si="13"/>
        <v>2503182.6</v>
      </c>
      <c r="H71" s="9">
        <f t="shared" si="13"/>
        <v>468783.69999999995</v>
      </c>
      <c r="I71" s="9">
        <f t="shared" si="13"/>
        <v>2971966.3</v>
      </c>
      <c r="J71" s="9">
        <f t="shared" si="13"/>
        <v>1276686.32</v>
      </c>
      <c r="K71" s="9">
        <f t="shared" si="13"/>
        <v>804000</v>
      </c>
      <c r="L71" s="9">
        <f t="shared" si="13"/>
        <v>2080686.32</v>
      </c>
      <c r="M71" s="10"/>
    </row>
    <row r="72" spans="1:13" ht="89.25" x14ac:dyDescent="0.2">
      <c r="A72" s="16" t="s">
        <v>142</v>
      </c>
      <c r="B72" s="16" t="s">
        <v>50</v>
      </c>
      <c r="C72" s="14" t="s">
        <v>51</v>
      </c>
      <c r="D72" s="8">
        <v>22445</v>
      </c>
      <c r="E72" s="8">
        <v>-22445</v>
      </c>
      <c r="F72" s="8"/>
      <c r="G72" s="8">
        <v>9426.6</v>
      </c>
      <c r="H72" s="8"/>
      <c r="I72" s="8">
        <v>9426.6</v>
      </c>
      <c r="J72" s="8"/>
      <c r="K72" s="8"/>
      <c r="L72" s="8"/>
      <c r="M72" s="10" t="s">
        <v>122</v>
      </c>
    </row>
    <row r="73" spans="1:13" ht="89.25" x14ac:dyDescent="0.2">
      <c r="A73" s="16"/>
      <c r="B73" s="16"/>
      <c r="C73" s="14" t="s">
        <v>52</v>
      </c>
      <c r="D73" s="8">
        <v>16509.11</v>
      </c>
      <c r="E73" s="8">
        <v>-16509.11</v>
      </c>
      <c r="F73" s="8"/>
      <c r="G73" s="8"/>
      <c r="H73" s="8"/>
      <c r="I73" s="8"/>
      <c r="J73" s="8"/>
      <c r="K73" s="8"/>
      <c r="L73" s="8"/>
      <c r="M73" s="10" t="s">
        <v>122</v>
      </c>
    </row>
    <row r="74" spans="1:13" ht="89.25" x14ac:dyDescent="0.2">
      <c r="A74" s="16"/>
      <c r="B74" s="16"/>
      <c r="C74" s="14" t="s">
        <v>53</v>
      </c>
      <c r="D74" s="8">
        <v>94</v>
      </c>
      <c r="E74" s="8">
        <v>-94</v>
      </c>
      <c r="F74" s="8"/>
      <c r="G74" s="8">
        <v>5106.07</v>
      </c>
      <c r="H74" s="8"/>
      <c r="I74" s="8">
        <v>5106.07</v>
      </c>
      <c r="J74" s="8">
        <v>1600.6</v>
      </c>
      <c r="K74" s="8"/>
      <c r="L74" s="8">
        <v>1600.6</v>
      </c>
      <c r="M74" s="10" t="s">
        <v>122</v>
      </c>
    </row>
    <row r="75" spans="1:13" ht="63.75" x14ac:dyDescent="0.2">
      <c r="A75" s="16"/>
      <c r="B75" s="16"/>
      <c r="C75" s="14" t="s">
        <v>134</v>
      </c>
      <c r="D75" s="8">
        <v>48220.5</v>
      </c>
      <c r="E75" s="8">
        <v>-37524.300000000003</v>
      </c>
      <c r="F75" s="8">
        <v>10696.199999999997</v>
      </c>
      <c r="G75" s="8"/>
      <c r="H75" s="8"/>
      <c r="I75" s="8"/>
      <c r="J75" s="8"/>
      <c r="K75" s="8"/>
      <c r="L75" s="8"/>
      <c r="M75" s="10" t="s">
        <v>124</v>
      </c>
    </row>
    <row r="76" spans="1:13" ht="76.5" x14ac:dyDescent="0.2">
      <c r="A76" s="16"/>
      <c r="B76" s="16"/>
      <c r="C76" s="14" t="s">
        <v>87</v>
      </c>
      <c r="D76" s="8">
        <v>28924.799999999999</v>
      </c>
      <c r="E76" s="8">
        <v>-27821.279999999999</v>
      </c>
      <c r="F76" s="8">
        <v>1103.5200000000004</v>
      </c>
      <c r="G76" s="8"/>
      <c r="H76" s="8"/>
      <c r="I76" s="8"/>
      <c r="J76" s="8"/>
      <c r="K76" s="8"/>
      <c r="L76" s="8"/>
      <c r="M76" s="10" t="s">
        <v>124</v>
      </c>
    </row>
    <row r="77" spans="1:13" ht="63.75" x14ac:dyDescent="0.2">
      <c r="A77" s="16"/>
      <c r="B77" s="16"/>
      <c r="C77" s="14" t="s">
        <v>88</v>
      </c>
      <c r="D77" s="8">
        <v>6115.1</v>
      </c>
      <c r="E77" s="8">
        <v>-5841.74</v>
      </c>
      <c r="F77" s="8">
        <v>273.35999999999967</v>
      </c>
      <c r="G77" s="8"/>
      <c r="H77" s="8"/>
      <c r="I77" s="8"/>
      <c r="J77" s="8"/>
      <c r="K77" s="8"/>
      <c r="L77" s="8"/>
      <c r="M77" s="10" t="s">
        <v>153</v>
      </c>
    </row>
    <row r="78" spans="1:13" ht="63.75" x14ac:dyDescent="0.2">
      <c r="A78" s="16"/>
      <c r="B78" s="16"/>
      <c r="C78" s="14" t="s">
        <v>89</v>
      </c>
      <c r="D78" s="8">
        <v>6115.1</v>
      </c>
      <c r="E78" s="8">
        <v>-1025.2180000000001</v>
      </c>
      <c r="F78" s="8">
        <v>5089.8820000000005</v>
      </c>
      <c r="G78" s="8"/>
      <c r="H78" s="8"/>
      <c r="I78" s="8"/>
      <c r="J78" s="8"/>
      <c r="K78" s="8"/>
      <c r="L78" s="8"/>
      <c r="M78" s="10" t="s">
        <v>124</v>
      </c>
    </row>
    <row r="79" spans="1:13" x14ac:dyDescent="0.2">
      <c r="A79" s="16"/>
      <c r="B79" s="16" t="s">
        <v>20</v>
      </c>
      <c r="C79" s="17"/>
      <c r="D79" s="9">
        <f>SUM(D72:D78)</f>
        <v>128423.61000000002</v>
      </c>
      <c r="E79" s="9">
        <f t="shared" ref="E79:L79" si="14">SUM(E72:E78)</f>
        <v>-111260.648</v>
      </c>
      <c r="F79" s="9">
        <f t="shared" si="14"/>
        <v>17162.962</v>
      </c>
      <c r="G79" s="9">
        <f t="shared" si="14"/>
        <v>14532.67</v>
      </c>
      <c r="H79" s="9">
        <f t="shared" si="14"/>
        <v>0</v>
      </c>
      <c r="I79" s="9">
        <f t="shared" si="14"/>
        <v>14532.67</v>
      </c>
      <c r="J79" s="9">
        <f t="shared" si="14"/>
        <v>1600.6</v>
      </c>
      <c r="K79" s="9">
        <f t="shared" si="14"/>
        <v>0</v>
      </c>
      <c r="L79" s="9">
        <f t="shared" si="14"/>
        <v>1600.6</v>
      </c>
      <c r="M79" s="10"/>
    </row>
    <row r="80" spans="1:13" x14ac:dyDescent="0.2">
      <c r="A80" s="16" t="s">
        <v>135</v>
      </c>
      <c r="B80" s="17"/>
      <c r="C80" s="17"/>
      <c r="D80" s="9">
        <f>D79</f>
        <v>128423.61000000002</v>
      </c>
      <c r="E80" s="9">
        <f t="shared" ref="E80:L80" si="15">E79</f>
        <v>-111260.648</v>
      </c>
      <c r="F80" s="9">
        <f t="shared" si="15"/>
        <v>17162.962</v>
      </c>
      <c r="G80" s="9">
        <f t="shared" si="15"/>
        <v>14532.67</v>
      </c>
      <c r="H80" s="9">
        <f t="shared" si="15"/>
        <v>0</v>
      </c>
      <c r="I80" s="9">
        <f t="shared" si="15"/>
        <v>14532.67</v>
      </c>
      <c r="J80" s="9">
        <f t="shared" si="15"/>
        <v>1600.6</v>
      </c>
      <c r="K80" s="9">
        <f t="shared" si="15"/>
        <v>0</v>
      </c>
      <c r="L80" s="9">
        <f t="shared" si="15"/>
        <v>1600.6</v>
      </c>
      <c r="M80" s="10"/>
    </row>
    <row r="81" spans="1:13" ht="78" customHeight="1" x14ac:dyDescent="0.2">
      <c r="A81" s="16" t="s">
        <v>129</v>
      </c>
      <c r="B81" s="5" t="s">
        <v>47</v>
      </c>
      <c r="C81" s="14" t="s">
        <v>128</v>
      </c>
      <c r="D81" s="8">
        <v>361500</v>
      </c>
      <c r="E81" s="8">
        <v>-35</v>
      </c>
      <c r="F81" s="8">
        <v>361465</v>
      </c>
      <c r="G81" s="8"/>
      <c r="H81" s="8"/>
      <c r="I81" s="8"/>
      <c r="J81" s="8"/>
      <c r="K81" s="8"/>
      <c r="L81" s="8"/>
      <c r="M81" s="4" t="s">
        <v>143</v>
      </c>
    </row>
    <row r="82" spans="1:13" x14ac:dyDescent="0.2">
      <c r="A82" s="16"/>
      <c r="B82" s="16" t="s">
        <v>30</v>
      </c>
      <c r="C82" s="17"/>
      <c r="D82" s="9">
        <f>D81</f>
        <v>361500</v>
      </c>
      <c r="E82" s="9">
        <f t="shared" ref="E82:L83" si="16">E81</f>
        <v>-35</v>
      </c>
      <c r="F82" s="9">
        <f t="shared" si="16"/>
        <v>361465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  <c r="K82" s="9">
        <f t="shared" si="16"/>
        <v>0</v>
      </c>
      <c r="L82" s="9">
        <f t="shared" si="16"/>
        <v>0</v>
      </c>
      <c r="M82" s="10"/>
    </row>
    <row r="83" spans="1:13" x14ac:dyDescent="0.2">
      <c r="A83" s="16" t="s">
        <v>136</v>
      </c>
      <c r="B83" s="17"/>
      <c r="C83" s="17"/>
      <c r="D83" s="9">
        <f>D82</f>
        <v>361500</v>
      </c>
      <c r="E83" s="9">
        <f t="shared" si="16"/>
        <v>-35</v>
      </c>
      <c r="F83" s="9">
        <f t="shared" si="16"/>
        <v>361465</v>
      </c>
      <c r="G83" s="9">
        <f t="shared" si="16"/>
        <v>0</v>
      </c>
      <c r="H83" s="9">
        <f t="shared" si="16"/>
        <v>0</v>
      </c>
      <c r="I83" s="9">
        <f t="shared" si="16"/>
        <v>0</v>
      </c>
      <c r="J83" s="9">
        <f t="shared" si="16"/>
        <v>0</v>
      </c>
      <c r="K83" s="9">
        <f t="shared" si="16"/>
        <v>0</v>
      </c>
      <c r="L83" s="9">
        <f t="shared" si="16"/>
        <v>0</v>
      </c>
      <c r="M83" s="10"/>
    </row>
    <row r="84" spans="1:13" x14ac:dyDescent="0.2">
      <c r="A84" s="18" t="s">
        <v>137</v>
      </c>
      <c r="B84" s="19"/>
      <c r="C84" s="19"/>
      <c r="D84" s="9">
        <f t="shared" ref="D84:L84" si="17">D19+D22+D71+D80+D83</f>
        <v>9537572.6499999985</v>
      </c>
      <c r="E84" s="9">
        <f t="shared" si="17"/>
        <v>-1367138.5379999999</v>
      </c>
      <c r="F84" s="9">
        <f t="shared" si="17"/>
        <v>8170434.1120000007</v>
      </c>
      <c r="G84" s="9">
        <f t="shared" si="17"/>
        <v>5327875.5299999993</v>
      </c>
      <c r="H84" s="9">
        <f t="shared" si="17"/>
        <v>1294014.2</v>
      </c>
      <c r="I84" s="9">
        <f t="shared" si="17"/>
        <v>6621889.7300000004</v>
      </c>
      <c r="J84" s="9">
        <f t="shared" si="17"/>
        <v>5256082.7699999996</v>
      </c>
      <c r="K84" s="9">
        <f t="shared" si="17"/>
        <v>804000</v>
      </c>
      <c r="L84" s="9">
        <f t="shared" si="17"/>
        <v>6060082.7699999996</v>
      </c>
      <c r="M84" s="10"/>
    </row>
    <row r="87" spans="1:13" x14ac:dyDescent="0.2">
      <c r="H87" s="15"/>
    </row>
  </sheetData>
  <mergeCells count="34">
    <mergeCell ref="A72:A79"/>
    <mergeCell ref="B72:B78"/>
    <mergeCell ref="B79:C79"/>
    <mergeCell ref="A6:A18"/>
    <mergeCell ref="B6:B17"/>
    <mergeCell ref="B18:C18"/>
    <mergeCell ref="A19:C19"/>
    <mergeCell ref="A20:A21"/>
    <mergeCell ref="B52:C52"/>
    <mergeCell ref="B53:B62"/>
    <mergeCell ref="B63:C63"/>
    <mergeCell ref="B64:B65"/>
    <mergeCell ref="B66:C66"/>
    <mergeCell ref="A1:M3"/>
    <mergeCell ref="B44:C44"/>
    <mergeCell ref="B68:C68"/>
    <mergeCell ref="B70:C70"/>
    <mergeCell ref="A71:C71"/>
    <mergeCell ref="B21:C21"/>
    <mergeCell ref="A22:C22"/>
    <mergeCell ref="A23:A70"/>
    <mergeCell ref="B24:C24"/>
    <mergeCell ref="B25:B32"/>
    <mergeCell ref="B33:C33"/>
    <mergeCell ref="B34:B39"/>
    <mergeCell ref="B40:C40"/>
    <mergeCell ref="B41:B43"/>
    <mergeCell ref="B46:C46"/>
    <mergeCell ref="B47:B51"/>
    <mergeCell ref="A80:C80"/>
    <mergeCell ref="A81:A82"/>
    <mergeCell ref="B82:C82"/>
    <mergeCell ref="A83:C83"/>
    <mergeCell ref="A84:C84"/>
  </mergeCells>
  <pageMargins left="0.78740157480314965" right="0.39370078740157483" top="0.78740157480314965" bottom="0.78740157480314965" header="0.31496062992125984" footer="0.31496062992125984"/>
  <pageSetup paperSize="9" scale="52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2021-06-07T07:13:51Z</cp:lastPrinted>
  <dcterms:created xsi:type="dcterms:W3CDTF">2020-09-24T14:38:01Z</dcterms:created>
  <dcterms:modified xsi:type="dcterms:W3CDTF">2021-06-07T07:13:55Z</dcterms:modified>
</cp:coreProperties>
</file>