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10965"/>
  </bookViews>
  <sheets>
    <sheet name="Лист1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Print_Titles" localSheetId="0">Лист1!$12:$12</definedName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D63" i="1" l="1"/>
  <c r="C63" i="1"/>
  <c r="C32" i="1" l="1"/>
  <c r="C60" i="1" l="1"/>
  <c r="C59" i="1" s="1"/>
  <c r="C66" i="1"/>
  <c r="C65" i="1" l="1"/>
  <c r="E63" i="1"/>
  <c r="C61" i="1"/>
  <c r="E66" i="1"/>
  <c r="D66" i="1"/>
  <c r="D60" i="1" l="1"/>
  <c r="D59" i="1" s="1"/>
  <c r="E60" i="1"/>
  <c r="E59" i="1" s="1"/>
  <c r="D64" i="1"/>
  <c r="E64" i="1"/>
  <c r="C64" i="1"/>
  <c r="E20" i="1" l="1"/>
  <c r="D20" i="1"/>
  <c r="C20" i="1"/>
  <c r="E51" i="1" l="1"/>
  <c r="D51" i="1"/>
  <c r="C51" i="1"/>
  <c r="E29" i="1" l="1"/>
  <c r="D29" i="1"/>
  <c r="C29" i="1"/>
  <c r="E57" i="1" l="1"/>
  <c r="D57" i="1"/>
  <c r="C57" i="1"/>
  <c r="E48" i="1"/>
  <c r="D48" i="1"/>
  <c r="C48" i="1"/>
  <c r="D45" i="1" l="1"/>
  <c r="D42" i="1"/>
  <c r="D38" i="1"/>
  <c r="D32" i="1"/>
  <c r="D26" i="1"/>
  <c r="D22" i="1"/>
  <c r="D18" i="1"/>
  <c r="D15" i="1"/>
  <c r="D14" i="1" l="1"/>
  <c r="D13" i="1"/>
  <c r="C15" i="1"/>
  <c r="E15" i="1"/>
  <c r="C18" i="1"/>
  <c r="E18" i="1"/>
  <c r="C22" i="1"/>
  <c r="E22" i="1"/>
  <c r="C26" i="1"/>
  <c r="E26" i="1"/>
  <c r="E32" i="1"/>
  <c r="C38" i="1"/>
  <c r="E38" i="1"/>
  <c r="C42" i="1"/>
  <c r="E42" i="1"/>
  <c r="C45" i="1"/>
  <c r="E45" i="1"/>
  <c r="E14" i="1" l="1"/>
  <c r="C14" i="1"/>
  <c r="C13" i="1" s="1"/>
  <c r="E13" i="1"/>
</calcChain>
</file>

<file path=xl/sharedStrings.xml><?xml version="1.0" encoding="utf-8"?>
<sst xmlns="http://schemas.openxmlformats.org/spreadsheetml/2006/main" count="123" uniqueCount="123">
  <si>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</si>
  <si>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</si>
  <si>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</si>
  <si>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</si>
  <si>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</si>
  <si>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</si>
  <si>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</si>
  <si>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</si>
  <si>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</si>
  <si>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</si>
  <si>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</si>
  <si>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</si>
  <si>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</si>
  <si>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</si>
  <si>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</si>
  <si>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</si>
  <si>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</si>
  <si>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</si>
  <si>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</si>
  <si>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</si>
  <si>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</si>
  <si>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</si>
  <si>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</si>
  <si>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</si>
  <si>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</si>
  <si>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</si>
  <si>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</si>
  <si>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</si>
  <si>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1 11 00000 00 0000 000</t>
  </si>
  <si>
    <t>1 11 01000 00 0000 120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</si>
  <si>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</si>
  <si>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</si>
  <si>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</si>
  <si>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</si>
  <si>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</si>
  <si>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</si>
  <si>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</si>
  <si>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</si>
  <si>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</si>
  <si>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</si>
  <si>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</si>
  <si>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</si>
  <si>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</si>
  <si>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</si>
  <si>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</si>
  <si>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</si>
  <si>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</si>
  <si>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</si>
  <si>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</si>
  <si>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</si>
  <si>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</si>
  <si>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</si>
  <si>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</si>
  <si>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</si>
  <si>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</si>
  <si>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</si>
  <si>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</si>
  <si>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</si>
  <si>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</si>
  <si>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</si>
  <si>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</si>
  <si>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</si>
  <si>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</si>
  <si>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УТВЕРЖДЕНЫ</t>
  </si>
  <si>
    <t>областным законом</t>
  </si>
  <si>
    <t>Сумма
(тысяч рублей)</t>
  </si>
  <si>
    <t>1 17 00000 00 0000 000</t>
  </si>
  <si>
    <t>ПРОЧИЕ НЕНАЛОГОВЫЕ ДОХОДЫ</t>
  </si>
  <si>
    <t>2021 год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</si>
  <si>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</si>
  <si>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</si>
  <si>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</si>
  <si>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</si>
  <si>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</si>
  <si>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</si>
  <si>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</si>
  <si>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</si>
  <si>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</si>
  <si>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</si>
  <si>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</si>
  <si>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</si>
  <si>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</si>
  <si>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</si>
  <si>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</si>
  <si>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</si>
  <si>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</si>
  <si>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</si>
  <si>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</si>
  <si>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</si>
  <si>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</si>
  <si>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</si>
  <si>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</si>
  <si>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</si>
  <si>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</si>
  <si>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</si>
  <si>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</si>
  <si>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</si>
  <si>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</si>
  <si>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</si>
  <si>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</si>
  <si>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</si>
  <si>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</si>
  <si>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2 03 00000 00 0000 000</t>
  </si>
  <si>
    <t xml:space="preserve">БЕЗВОЗМЕЗДНЫЕ ПОСТУПЛЕНИЯ ОТ ГОСУДАРСТВЕННЫХ (МУНИЦИПАЛЬНЫХ) ОРГАНИЗАЦИЙ
</t>
  </si>
  <si>
    <t>2 03 02000 02 0000 150</t>
  </si>
  <si>
    <t xml:space="preserve">Безвозмездные поступления от государственных (муниципальных) организаций в бюджеты субъектов Российской Федерации
</t>
  </si>
  <si>
    <t>1 12 02000 00 0000 120</t>
  </si>
  <si>
    <t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2021 год и на плановый период 2022 и 2023 годов</t>
  </si>
  <si>
    <t>2023 год</t>
  </si>
  <si>
    <t>1 05 00000 00 0000 000</t>
  </si>
  <si>
    <t>НАЛОГИ НА СОВОКУПНЫЙ ДОХОД</t>
  </si>
  <si>
    <t>1 05 06000 01 0000 110</t>
  </si>
  <si>
    <t>Налог на профессиональный доход</t>
  </si>
  <si>
    <t>от 22 декабря 2020 года № 143-оз</t>
  </si>
  <si>
    <t>(в редакции областного закона</t>
  </si>
  <si>
    <t xml:space="preserve">2 18 00000 00 0000 000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</si>
  <si>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</si>
  <si>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2 18 60010 02 0000 150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</si>
  <si>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</si>
  <si>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1 11 02000 00 0000 120</t>
  </si>
  <si>
    <t>Доходы от размещения средств бюджетов</t>
  </si>
  <si>
    <t xml:space="preserve">2 18 02030 02 0000 150
</t>
  </si>
  <si>
    <t xml:space="preserve">Доходы бюджетов субъектов Российской Федерации от возврата иными организациями остатков субсидий прошлых лет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</si>
</sst>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Fill="1"/>
    <xf numFmtId="166" fontId="8" fillId="0" borderId="0" xfId="0" applyNumberFormat="1" applyFont="1" applyFill="1"/>
    <xf numFmtId="2" fontId="8" fillId="0" borderId="0" xfId="0" applyNumberFormat="1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7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90" zoomScaleNormal="90" zoomScaleSheetLayoutView="100" workbookViewId="0">
      <selection activeCell="C13" sqref="C13"/>
    </sheetView>
  </sheetViews>
  <sheetFormatPr defaultColWidth="9.140625" defaultRowHeight="18.75" x14ac:dyDescent="0.3"/>
  <cols>
    <col min="1" max="1" width="30" style="2" customWidth="1"/>
    <col min="2" max="2" width="56.5703125" style="1" customWidth="1"/>
    <col min="3" max="5" width="20.28515625" style="1" customWidth="1"/>
    <col min="6" max="7" width="9.140625" style="1"/>
    <col min="8" max="8" width="10.5703125" style="1" bestFit="1" customWidth="1"/>
    <col min="9" max="16384" width="9.140625" style="1"/>
  </cols>
  <sheetData>
    <row r="1" spans="1:5" x14ac:dyDescent="0.3">
      <c r="D1" s="3" t="s">
        <v>63</v>
      </c>
    </row>
    <row r="2" spans="1:5" x14ac:dyDescent="0.3">
      <c r="D2" s="3" t="s">
        <v>64</v>
      </c>
    </row>
    <row r="3" spans="1:5" x14ac:dyDescent="0.3">
      <c r="D3" s="3" t="s">
        <v>113</v>
      </c>
    </row>
    <row r="4" spans="1:5" x14ac:dyDescent="0.3">
      <c r="D4" s="3" t="s">
        <v>91</v>
      </c>
    </row>
    <row r="5" spans="1:5" x14ac:dyDescent="0.3">
      <c r="D5" s="1" t="s">
        <v>114</v>
      </c>
    </row>
    <row r="8" spans="1:5" ht="90.75" customHeight="1" x14ac:dyDescent="0.3">
      <c r="A8" s="26" t="s">
        <v>107</v>
      </c>
      <c r="B8" s="26"/>
      <c r="C8" s="26"/>
      <c r="D8" s="26"/>
      <c r="E8" s="26"/>
    </row>
    <row r="10" spans="1:5" ht="39" customHeight="1" x14ac:dyDescent="0.3">
      <c r="A10" s="25" t="s">
        <v>0</v>
      </c>
      <c r="B10" s="25" t="s">
        <v>1</v>
      </c>
      <c r="C10" s="25" t="s">
        <v>65</v>
      </c>
      <c r="D10" s="25"/>
      <c r="E10" s="27"/>
    </row>
    <row r="11" spans="1:5" x14ac:dyDescent="0.3">
      <c r="A11" s="25"/>
      <c r="B11" s="25"/>
      <c r="C11" s="4" t="s">
        <v>68</v>
      </c>
      <c r="D11" s="5" t="s">
        <v>69</v>
      </c>
      <c r="E11" s="5" t="s">
        <v>108</v>
      </c>
    </row>
    <row r="12" spans="1:5" x14ac:dyDescent="0.3">
      <c r="A12" s="6">
        <v>1</v>
      </c>
      <c r="B12" s="7">
        <v>2</v>
      </c>
      <c r="C12" s="6">
        <v>3</v>
      </c>
      <c r="D12" s="6">
        <v>4</v>
      </c>
      <c r="E12" s="8">
        <v>5</v>
      </c>
    </row>
    <row r="13" spans="1:5" s="12" customFormat="1" x14ac:dyDescent="0.3">
      <c r="A13" s="9"/>
      <c r="B13" s="10" t="s">
        <v>55</v>
      </c>
      <c r="C13" s="11">
        <f>C14+C59</f>
        <v>156517872.20000002</v>
      </c>
      <c r="D13" s="11">
        <f>D14+D59</f>
        <v>160514916.79999995</v>
      </c>
      <c r="E13" s="11">
        <f>E14+E59</f>
        <v>154451136.69999999</v>
      </c>
    </row>
    <row r="14" spans="1:5" x14ac:dyDescent="0.3">
      <c r="A14" s="6" t="s">
        <v>2</v>
      </c>
      <c r="B14" s="13" t="s">
        <v>3</v>
      </c>
      <c r="C14" s="14">
        <f>C15+C18+C20+C22+C26+C29+C32+C38+C42+C45+C48+C51+C57</f>
        <v>135498031.90000001</v>
      </c>
      <c r="D14" s="14">
        <f t="shared" ref="D14:E14" si="0">D15+D18+D20+D22+D26+D29+D32+D38+D42+D45+D48+D51+D57</f>
        <v>143283431.09999996</v>
      </c>
      <c r="E14" s="14">
        <f t="shared" si="0"/>
        <v>137093683.79999998</v>
      </c>
    </row>
    <row r="15" spans="1:5" x14ac:dyDescent="0.3">
      <c r="A15" s="6" t="s">
        <v>4</v>
      </c>
      <c r="B15" s="13" t="s">
        <v>5</v>
      </c>
      <c r="C15" s="14">
        <f>C16+C17</f>
        <v>94970089.299999997</v>
      </c>
      <c r="D15" s="14">
        <f>D16+D17</f>
        <v>100764700</v>
      </c>
      <c r="E15" s="14">
        <f>E16+E17</f>
        <v>93339233.900000006</v>
      </c>
    </row>
    <row r="16" spans="1:5" x14ac:dyDescent="0.3">
      <c r="A16" s="6" t="s">
        <v>6</v>
      </c>
      <c r="B16" s="13" t="s">
        <v>7</v>
      </c>
      <c r="C16" s="14">
        <v>63279700</v>
      </c>
      <c r="D16" s="14">
        <v>67076482</v>
      </c>
      <c r="E16" s="14">
        <v>57282300</v>
      </c>
    </row>
    <row r="17" spans="1:5" ht="20.25" customHeight="1" x14ac:dyDescent="0.3">
      <c r="A17" s="6" t="s">
        <v>8</v>
      </c>
      <c r="B17" s="13" t="s">
        <v>9</v>
      </c>
      <c r="C17" s="14">
        <v>31690389.300000001</v>
      </c>
      <c r="D17" s="14">
        <v>33688218</v>
      </c>
      <c r="E17" s="14">
        <v>36056933.899999999</v>
      </c>
    </row>
    <row r="18" spans="1:5" ht="56.25" x14ac:dyDescent="0.3">
      <c r="A18" s="6" t="s">
        <v>10</v>
      </c>
      <c r="B18" s="13" t="s">
        <v>56</v>
      </c>
      <c r="C18" s="14">
        <f>C19</f>
        <v>11759415.5</v>
      </c>
      <c r="D18" s="14">
        <f>D19</f>
        <v>12281971</v>
      </c>
      <c r="E18" s="14">
        <f>E19</f>
        <v>12302975</v>
      </c>
    </row>
    <row r="19" spans="1:5" ht="56.25" x14ac:dyDescent="0.3">
      <c r="A19" s="6" t="s">
        <v>11</v>
      </c>
      <c r="B19" s="13" t="s">
        <v>57</v>
      </c>
      <c r="C19" s="14">
        <v>11759415.5</v>
      </c>
      <c r="D19" s="14">
        <v>12281971</v>
      </c>
      <c r="E19" s="14">
        <v>12302975</v>
      </c>
    </row>
    <row r="20" spans="1:5" x14ac:dyDescent="0.3">
      <c r="A20" s="6" t="s">
        <v>109</v>
      </c>
      <c r="B20" s="13" t="s">
        <v>110</v>
      </c>
      <c r="C20" s="14">
        <f>C21</f>
        <v>10200</v>
      </c>
      <c r="D20" s="14">
        <f t="shared" ref="D20:E20" si="1">D21</f>
        <v>10404</v>
      </c>
      <c r="E20" s="14">
        <f t="shared" si="1"/>
        <v>10612</v>
      </c>
    </row>
    <row r="21" spans="1:5" x14ac:dyDescent="0.3">
      <c r="A21" s="6" t="s">
        <v>111</v>
      </c>
      <c r="B21" s="13" t="s">
        <v>112</v>
      </c>
      <c r="C21" s="14">
        <v>10200</v>
      </c>
      <c r="D21" s="14">
        <v>10404</v>
      </c>
      <c r="E21" s="14">
        <v>10612</v>
      </c>
    </row>
    <row r="22" spans="1:5" x14ac:dyDescent="0.3">
      <c r="A22" s="6" t="s">
        <v>12</v>
      </c>
      <c r="B22" s="13" t="s">
        <v>13</v>
      </c>
      <c r="C22" s="14">
        <f>C23+C24+C25</f>
        <v>25344244</v>
      </c>
      <c r="D22" s="14">
        <f>D23+D24+D25</f>
        <v>27328814</v>
      </c>
      <c r="E22" s="14">
        <f>E23+E24+E25</f>
        <v>28528570</v>
      </c>
    </row>
    <row r="23" spans="1:5" x14ac:dyDescent="0.3">
      <c r="A23" s="6" t="s">
        <v>14</v>
      </c>
      <c r="B23" s="13" t="s">
        <v>15</v>
      </c>
      <c r="C23" s="14">
        <v>22227735</v>
      </c>
      <c r="D23" s="14">
        <v>24057520</v>
      </c>
      <c r="E23" s="14">
        <v>25094774</v>
      </c>
    </row>
    <row r="24" spans="1:5" x14ac:dyDescent="0.3">
      <c r="A24" s="6" t="s">
        <v>16</v>
      </c>
      <c r="B24" s="13" t="s">
        <v>17</v>
      </c>
      <c r="C24" s="14">
        <v>3081799</v>
      </c>
      <c r="D24" s="14">
        <v>3235890</v>
      </c>
      <c r="E24" s="14">
        <v>3397684</v>
      </c>
    </row>
    <row r="25" spans="1:5" x14ac:dyDescent="0.3">
      <c r="A25" s="6" t="s">
        <v>18</v>
      </c>
      <c r="B25" s="13" t="s">
        <v>19</v>
      </c>
      <c r="C25" s="14">
        <v>34710</v>
      </c>
      <c r="D25" s="14">
        <v>35404</v>
      </c>
      <c r="E25" s="14">
        <v>36112</v>
      </c>
    </row>
    <row r="26" spans="1:5" ht="56.25" x14ac:dyDescent="0.3">
      <c r="A26" s="6" t="s">
        <v>20</v>
      </c>
      <c r="B26" s="13" t="s">
        <v>21</v>
      </c>
      <c r="C26" s="14">
        <f>C27+C28</f>
        <v>451651</v>
      </c>
      <c r="D26" s="14">
        <f>D27+D28</f>
        <v>469705</v>
      </c>
      <c r="E26" s="14">
        <f>E27+E28</f>
        <v>488481</v>
      </c>
    </row>
    <row r="27" spans="1:5" x14ac:dyDescent="0.3">
      <c r="A27" s="6" t="s">
        <v>22</v>
      </c>
      <c r="B27" s="13" t="s">
        <v>23</v>
      </c>
      <c r="C27" s="14">
        <v>451351</v>
      </c>
      <c r="D27" s="14">
        <v>469405</v>
      </c>
      <c r="E27" s="14">
        <v>488181</v>
      </c>
    </row>
    <row r="28" spans="1:5" ht="56.25" x14ac:dyDescent="0.3">
      <c r="A28" s="6" t="s">
        <v>24</v>
      </c>
      <c r="B28" s="13" t="s">
        <v>25</v>
      </c>
      <c r="C28" s="14">
        <v>300</v>
      </c>
      <c r="D28" s="14">
        <v>300</v>
      </c>
      <c r="E28" s="14">
        <v>300</v>
      </c>
    </row>
    <row r="29" spans="1:5" x14ac:dyDescent="0.3">
      <c r="A29" s="6" t="s">
        <v>26</v>
      </c>
      <c r="B29" s="13" t="s">
        <v>27</v>
      </c>
      <c r="C29" s="14">
        <f>C30+C31</f>
        <v>490702.2</v>
      </c>
      <c r="D29" s="14">
        <f t="shared" ref="D29:E29" si="2">D30+D31</f>
        <v>481396.2</v>
      </c>
      <c r="E29" s="14">
        <f t="shared" si="2"/>
        <v>475231</v>
      </c>
    </row>
    <row r="30" spans="1:5" ht="117.75" customHeight="1" x14ac:dyDescent="0.3">
      <c r="A30" s="6" t="s">
        <v>77</v>
      </c>
      <c r="B30" s="13" t="s">
        <v>76</v>
      </c>
      <c r="C30" s="14">
        <v>28982.5</v>
      </c>
      <c r="D30" s="14">
        <v>28982.5</v>
      </c>
      <c r="E30" s="14">
        <v>28982.5</v>
      </c>
    </row>
    <row r="31" spans="1:5" ht="63" customHeight="1" x14ac:dyDescent="0.3">
      <c r="A31" s="6" t="s">
        <v>79</v>
      </c>
      <c r="B31" s="13" t="s">
        <v>78</v>
      </c>
      <c r="C31" s="14">
        <v>461719.7</v>
      </c>
      <c r="D31" s="14">
        <v>452413.7</v>
      </c>
      <c r="E31" s="14">
        <v>446248.5</v>
      </c>
    </row>
    <row r="32" spans="1:5" ht="75" x14ac:dyDescent="0.3">
      <c r="A32" s="6" t="s">
        <v>28</v>
      </c>
      <c r="B32" s="13" t="s">
        <v>58</v>
      </c>
      <c r="C32" s="14">
        <f>C33+C34+C35+C36+C37</f>
        <v>576695.4</v>
      </c>
      <c r="D32" s="14">
        <f>D33+D35+D36+D37</f>
        <v>82773.599999999991</v>
      </c>
      <c r="E32" s="14">
        <f>E33+E35+E36+E37</f>
        <v>82982.5</v>
      </c>
    </row>
    <row r="33" spans="1:5" ht="115.5" customHeight="1" x14ac:dyDescent="0.3">
      <c r="A33" s="6" t="s">
        <v>29</v>
      </c>
      <c r="B33" s="13" t="s">
        <v>59</v>
      </c>
      <c r="C33" s="14">
        <v>26366.6</v>
      </c>
      <c r="D33" s="14">
        <v>33574.199999999997</v>
      </c>
      <c r="E33" s="14">
        <v>34032.699999999997</v>
      </c>
    </row>
    <row r="34" spans="1:5" ht="18.75" customHeight="1" x14ac:dyDescent="0.3">
      <c r="A34" s="6" t="s">
        <v>119</v>
      </c>
      <c r="B34" s="13" t="s">
        <v>120</v>
      </c>
      <c r="C34" s="14">
        <v>500000</v>
      </c>
      <c r="D34" s="14">
        <v>0</v>
      </c>
      <c r="E34" s="14">
        <v>0</v>
      </c>
    </row>
    <row r="35" spans="1:5" ht="37.5" x14ac:dyDescent="0.3">
      <c r="A35" s="6" t="s">
        <v>30</v>
      </c>
      <c r="B35" s="13" t="s">
        <v>31</v>
      </c>
      <c r="C35" s="14">
        <v>311.5</v>
      </c>
      <c r="D35" s="14">
        <v>251.2</v>
      </c>
      <c r="E35" s="14">
        <v>190.9</v>
      </c>
    </row>
    <row r="36" spans="1:5" ht="153" customHeight="1" x14ac:dyDescent="0.3">
      <c r="A36" s="6" t="s">
        <v>32</v>
      </c>
      <c r="B36" s="13" t="s">
        <v>80</v>
      </c>
      <c r="C36" s="14">
        <v>44100</v>
      </c>
      <c r="D36" s="14">
        <v>43000</v>
      </c>
      <c r="E36" s="14">
        <v>43000</v>
      </c>
    </row>
    <row r="37" spans="1:5" ht="37.5" x14ac:dyDescent="0.3">
      <c r="A37" s="6" t="s">
        <v>33</v>
      </c>
      <c r="B37" s="13" t="s">
        <v>34</v>
      </c>
      <c r="C37" s="14">
        <v>5917.3</v>
      </c>
      <c r="D37" s="14">
        <v>5948.2</v>
      </c>
      <c r="E37" s="14">
        <v>5758.9</v>
      </c>
    </row>
    <row r="38" spans="1:5" ht="37.5" x14ac:dyDescent="0.3">
      <c r="A38" s="6" t="s">
        <v>35</v>
      </c>
      <c r="B38" s="13" t="s">
        <v>36</v>
      </c>
      <c r="C38" s="14">
        <f>C39+C40+C41</f>
        <v>463073.3</v>
      </c>
      <c r="D38" s="14">
        <f>D39+D40+D41</f>
        <v>424771.1</v>
      </c>
      <c r="E38" s="14">
        <f>E39+E40+E41</f>
        <v>436307.7</v>
      </c>
    </row>
    <row r="39" spans="1:5" ht="37.5" x14ac:dyDescent="0.3">
      <c r="A39" s="6" t="s">
        <v>37</v>
      </c>
      <c r="B39" s="13" t="s">
        <v>60</v>
      </c>
      <c r="C39" s="14">
        <v>152847.29999999999</v>
      </c>
      <c r="D39" s="14">
        <v>154539.1</v>
      </c>
      <c r="E39" s="14">
        <v>156070.70000000001</v>
      </c>
    </row>
    <row r="40" spans="1:5" x14ac:dyDescent="0.3">
      <c r="A40" s="6" t="s">
        <v>106</v>
      </c>
      <c r="B40" s="13" t="s">
        <v>38</v>
      </c>
      <c r="C40" s="14">
        <v>8226</v>
      </c>
      <c r="D40" s="14">
        <v>8232</v>
      </c>
      <c r="E40" s="14">
        <v>8237</v>
      </c>
    </row>
    <row r="41" spans="1:5" x14ac:dyDescent="0.3">
      <c r="A41" s="6" t="s">
        <v>39</v>
      </c>
      <c r="B41" s="13" t="s">
        <v>40</v>
      </c>
      <c r="C41" s="14">
        <v>302000</v>
      </c>
      <c r="D41" s="14">
        <v>262000</v>
      </c>
      <c r="E41" s="14">
        <v>272000</v>
      </c>
    </row>
    <row r="42" spans="1:5" ht="37.5" customHeight="1" x14ac:dyDescent="0.3">
      <c r="A42" s="6" t="s">
        <v>41</v>
      </c>
      <c r="B42" s="13" t="s">
        <v>42</v>
      </c>
      <c r="C42" s="14">
        <f>C43+C44</f>
        <v>148006.30000000002</v>
      </c>
      <c r="D42" s="14">
        <f>D43+D44</f>
        <v>148282.09999999998</v>
      </c>
      <c r="E42" s="14">
        <f>E43+E44</f>
        <v>148886.09999999998</v>
      </c>
    </row>
    <row r="43" spans="1:5" x14ac:dyDescent="0.3">
      <c r="A43" s="6" t="s">
        <v>43</v>
      </c>
      <c r="B43" s="13" t="s">
        <v>44</v>
      </c>
      <c r="C43" s="14">
        <v>133284.20000000001</v>
      </c>
      <c r="D43" s="14">
        <v>133301.4</v>
      </c>
      <c r="E43" s="14">
        <v>133428.29999999999</v>
      </c>
    </row>
    <row r="44" spans="1:5" x14ac:dyDescent="0.3">
      <c r="A44" s="6" t="s">
        <v>45</v>
      </c>
      <c r="B44" s="13" t="s">
        <v>46</v>
      </c>
      <c r="C44" s="14">
        <v>14722.099999999997</v>
      </c>
      <c r="D44" s="14">
        <v>14980.699999999997</v>
      </c>
      <c r="E44" s="14">
        <v>15457.799999999997</v>
      </c>
    </row>
    <row r="45" spans="1:5" ht="37.5" x14ac:dyDescent="0.3">
      <c r="A45" s="6" t="s">
        <v>47</v>
      </c>
      <c r="B45" s="13" t="s">
        <v>48</v>
      </c>
      <c r="C45" s="14">
        <f>C46+C47</f>
        <v>14325</v>
      </c>
      <c r="D45" s="14">
        <f>D46+D47</f>
        <v>10857.9</v>
      </c>
      <c r="E45" s="14">
        <f t="shared" ref="E45" si="3">E46+E47</f>
        <v>323</v>
      </c>
    </row>
    <row r="46" spans="1:5" ht="139.5" customHeight="1" x14ac:dyDescent="0.3">
      <c r="A46" s="6" t="s">
        <v>49</v>
      </c>
      <c r="B46" s="13" t="s">
        <v>61</v>
      </c>
      <c r="C46" s="14">
        <v>9726.5</v>
      </c>
      <c r="D46" s="14">
        <v>7436.2</v>
      </c>
      <c r="E46" s="14">
        <v>239</v>
      </c>
    </row>
    <row r="47" spans="1:5" ht="56.25" x14ac:dyDescent="0.3">
      <c r="A47" s="6" t="s">
        <v>50</v>
      </c>
      <c r="B47" s="13" t="s">
        <v>62</v>
      </c>
      <c r="C47" s="14">
        <v>4598.5</v>
      </c>
      <c r="D47" s="14">
        <v>3421.7</v>
      </c>
      <c r="E47" s="14">
        <v>84</v>
      </c>
    </row>
    <row r="48" spans="1:5" x14ac:dyDescent="0.3">
      <c r="A48" s="6" t="s">
        <v>51</v>
      </c>
      <c r="B48" s="13" t="s">
        <v>52</v>
      </c>
      <c r="C48" s="14">
        <f>C49+C50</f>
        <v>8065.4</v>
      </c>
      <c r="D48" s="14">
        <f t="shared" ref="D48:E48" si="4">D49+D50</f>
        <v>7685.4</v>
      </c>
      <c r="E48" s="14">
        <f t="shared" si="4"/>
        <v>7324.4</v>
      </c>
    </row>
    <row r="49" spans="1:10" ht="56.25" x14ac:dyDescent="0.3">
      <c r="A49" s="6" t="s">
        <v>70</v>
      </c>
      <c r="B49" s="13" t="s">
        <v>71</v>
      </c>
      <c r="C49" s="14">
        <v>7617.4</v>
      </c>
      <c r="D49" s="14">
        <v>7237.4</v>
      </c>
      <c r="E49" s="14">
        <v>6876.4</v>
      </c>
    </row>
    <row r="50" spans="1:10" ht="93.75" x14ac:dyDescent="0.3">
      <c r="A50" s="6" t="s">
        <v>73</v>
      </c>
      <c r="B50" s="13" t="s">
        <v>72</v>
      </c>
      <c r="C50" s="14">
        <v>448</v>
      </c>
      <c r="D50" s="14">
        <v>448</v>
      </c>
      <c r="E50" s="14">
        <v>448</v>
      </c>
    </row>
    <row r="51" spans="1:10" ht="37.5" x14ac:dyDescent="0.3">
      <c r="A51" s="6" t="s">
        <v>53</v>
      </c>
      <c r="B51" s="13" t="s">
        <v>54</v>
      </c>
      <c r="C51" s="14">
        <f>C52+C53+C54+C55+C56</f>
        <v>684409.40000000014</v>
      </c>
      <c r="D51" s="14">
        <f>D52+D53+D54+D55+D56</f>
        <v>694915.70000000019</v>
      </c>
      <c r="E51" s="14">
        <f>E52+E53+E54+E55+E56</f>
        <v>695602.10000000021</v>
      </c>
    </row>
    <row r="52" spans="1:10" ht="56.25" x14ac:dyDescent="0.3">
      <c r="A52" s="6" t="s">
        <v>81</v>
      </c>
      <c r="B52" s="13" t="s">
        <v>82</v>
      </c>
      <c r="C52" s="14">
        <v>653966.30000000016</v>
      </c>
      <c r="D52" s="14">
        <v>663382.80000000016</v>
      </c>
      <c r="E52" s="14">
        <v>663382.80000000016</v>
      </c>
      <c r="H52" s="15"/>
      <c r="I52" s="16"/>
      <c r="J52" s="16"/>
    </row>
    <row r="53" spans="1:10" ht="56.25" x14ac:dyDescent="0.3">
      <c r="A53" s="6" t="s">
        <v>84</v>
      </c>
      <c r="B53" s="13" t="s">
        <v>83</v>
      </c>
      <c r="C53" s="14">
        <v>1132.5</v>
      </c>
      <c r="D53" s="14">
        <v>1514</v>
      </c>
      <c r="E53" s="14">
        <v>1514</v>
      </c>
      <c r="H53" s="17"/>
      <c r="I53" s="16"/>
    </row>
    <row r="54" spans="1:10" ht="175.5" customHeight="1" x14ac:dyDescent="0.3">
      <c r="A54" s="6" t="s">
        <v>86</v>
      </c>
      <c r="B54" s="13" t="s">
        <v>85</v>
      </c>
      <c r="C54" s="14">
        <v>2565.6</v>
      </c>
      <c r="D54" s="14">
        <v>2573.9</v>
      </c>
      <c r="E54" s="14">
        <v>2560.2999999999997</v>
      </c>
      <c r="H54" s="15"/>
      <c r="I54" s="16"/>
    </row>
    <row r="55" spans="1:10" ht="37.5" x14ac:dyDescent="0.3">
      <c r="A55" s="6" t="s">
        <v>88</v>
      </c>
      <c r="B55" s="13" t="s">
        <v>87</v>
      </c>
      <c r="C55" s="14">
        <v>8745</v>
      </c>
      <c r="D55" s="14">
        <v>8745</v>
      </c>
      <c r="E55" s="14">
        <v>8745</v>
      </c>
      <c r="H55" s="15"/>
      <c r="I55" s="16"/>
    </row>
    <row r="56" spans="1:10" ht="37.5" x14ac:dyDescent="0.3">
      <c r="A56" s="6" t="s">
        <v>90</v>
      </c>
      <c r="B56" s="13" t="s">
        <v>89</v>
      </c>
      <c r="C56" s="14">
        <v>18000</v>
      </c>
      <c r="D56" s="14">
        <v>18700</v>
      </c>
      <c r="E56" s="14">
        <v>19400</v>
      </c>
      <c r="H56" s="15"/>
      <c r="I56" s="16"/>
    </row>
    <row r="57" spans="1:10" x14ac:dyDescent="0.3">
      <c r="A57" s="6" t="s">
        <v>66</v>
      </c>
      <c r="B57" s="13" t="s">
        <v>67</v>
      </c>
      <c r="C57" s="14">
        <f>C58</f>
        <v>577155.1</v>
      </c>
      <c r="D57" s="14">
        <f t="shared" ref="D57:E57" si="5">D58</f>
        <v>577155.1</v>
      </c>
      <c r="E57" s="14">
        <f t="shared" si="5"/>
        <v>577155.1</v>
      </c>
    </row>
    <row r="58" spans="1:10" x14ac:dyDescent="0.3">
      <c r="A58" s="6" t="s">
        <v>75</v>
      </c>
      <c r="B58" s="13" t="s">
        <v>74</v>
      </c>
      <c r="C58" s="14">
        <v>577155.1</v>
      </c>
      <c r="D58" s="14">
        <v>577155.1</v>
      </c>
      <c r="E58" s="14">
        <v>577155.1</v>
      </c>
    </row>
    <row r="59" spans="1:10" x14ac:dyDescent="0.3">
      <c r="A59" s="6" t="s">
        <v>92</v>
      </c>
      <c r="B59" s="13" t="s">
        <v>93</v>
      </c>
      <c r="C59" s="14">
        <f>C60+C64+C66</f>
        <v>21019840.300000001</v>
      </c>
      <c r="D59" s="14">
        <f t="shared" ref="D59:E59" si="6">D60+D64+D66</f>
        <v>17231485.699999999</v>
      </c>
      <c r="E59" s="14">
        <f t="shared" si="6"/>
        <v>17357452.899999999</v>
      </c>
    </row>
    <row r="60" spans="1:10" ht="56.25" x14ac:dyDescent="0.3">
      <c r="A60" s="18" t="s">
        <v>94</v>
      </c>
      <c r="B60" s="19" t="s">
        <v>95</v>
      </c>
      <c r="C60" s="14">
        <f>C61+C62+C63</f>
        <v>19001666</v>
      </c>
      <c r="D60" s="14">
        <f t="shared" ref="D60:E60" si="7">D61+D62+D63</f>
        <v>16251343.4</v>
      </c>
      <c r="E60" s="14">
        <f t="shared" si="7"/>
        <v>15416488</v>
      </c>
    </row>
    <row r="61" spans="1:10" ht="58.5" customHeight="1" x14ac:dyDescent="0.3">
      <c r="A61" s="18" t="s">
        <v>96</v>
      </c>
      <c r="B61" s="19" t="s">
        <v>97</v>
      </c>
      <c r="C61" s="14">
        <f>8074007.4+20000</f>
        <v>8094007.4000000004</v>
      </c>
      <c r="D61" s="14">
        <v>6411129.2000000002</v>
      </c>
      <c r="E61" s="14">
        <v>6009003.2999999998</v>
      </c>
    </row>
    <row r="62" spans="1:10" s="23" customFormat="1" ht="39" customHeight="1" x14ac:dyDescent="0.25">
      <c r="A62" s="20" t="s">
        <v>98</v>
      </c>
      <c r="B62" s="21" t="s">
        <v>99</v>
      </c>
      <c r="C62" s="22">
        <v>6162592.5</v>
      </c>
      <c r="D62" s="22">
        <v>5771530.2999999989</v>
      </c>
      <c r="E62" s="22">
        <v>5857531.0000000009</v>
      </c>
    </row>
    <row r="63" spans="1:10" s="23" customFormat="1" x14ac:dyDescent="0.25">
      <c r="A63" s="20" t="s">
        <v>100</v>
      </c>
      <c r="B63" s="21" t="s">
        <v>101</v>
      </c>
      <c r="C63" s="22">
        <f>4476844.9+150000+9795.1+3282.5+40919.7+392.2+63831.7</f>
        <v>4745066.1000000006</v>
      </c>
      <c r="D63" s="22">
        <f>4258183.9-983000+793500</f>
        <v>4068683.9000000004</v>
      </c>
      <c r="E63" s="22">
        <f>935564.1+2152470+461919.6</f>
        <v>3549953.7</v>
      </c>
    </row>
    <row r="64" spans="1:10" s="24" customFormat="1" ht="57.75" customHeight="1" x14ac:dyDescent="0.3">
      <c r="A64" s="20" t="s">
        <v>102</v>
      </c>
      <c r="B64" s="21" t="s">
        <v>103</v>
      </c>
      <c r="C64" s="22">
        <f>C65</f>
        <v>1618174.3</v>
      </c>
      <c r="D64" s="22">
        <f t="shared" ref="D64:E64" si="8">D65</f>
        <v>980142.3</v>
      </c>
      <c r="E64" s="22">
        <f t="shared" si="8"/>
        <v>1940964.9</v>
      </c>
    </row>
    <row r="65" spans="1:5" s="24" customFormat="1" ht="57.75" customHeight="1" x14ac:dyDescent="0.3">
      <c r="A65" s="20" t="s">
        <v>104</v>
      </c>
      <c r="B65" s="21" t="s">
        <v>105</v>
      </c>
      <c r="C65" s="22">
        <f>1615174.6+2999.7</f>
        <v>1618174.3</v>
      </c>
      <c r="D65" s="22">
        <v>980142.3</v>
      </c>
      <c r="E65" s="22">
        <v>1940964.9</v>
      </c>
    </row>
    <row r="66" spans="1:5" ht="156" customHeight="1" x14ac:dyDescent="0.3">
      <c r="A66" s="20" t="s">
        <v>115</v>
      </c>
      <c r="B66" s="21" t="s">
        <v>116</v>
      </c>
      <c r="C66" s="22">
        <f>C67+C68</f>
        <v>400000</v>
      </c>
      <c r="D66" s="22">
        <f t="shared" ref="D66:E66" si="9">D67+D68</f>
        <v>0</v>
      </c>
      <c r="E66" s="22">
        <f t="shared" si="9"/>
        <v>0</v>
      </c>
    </row>
    <row r="67" spans="1:5" ht="60.75" customHeight="1" x14ac:dyDescent="0.3">
      <c r="A67" s="20" t="s">
        <v>121</v>
      </c>
      <c r="B67" s="21" t="s">
        <v>122</v>
      </c>
      <c r="C67" s="22">
        <v>10619.2</v>
      </c>
      <c r="D67" s="22">
        <v>0</v>
      </c>
      <c r="E67" s="22">
        <v>0</v>
      </c>
    </row>
    <row r="68" spans="1:5" ht="112.5" x14ac:dyDescent="0.3">
      <c r="A68" s="20" t="s">
        <v>117</v>
      </c>
      <c r="B68" s="21" t="s">
        <v>118</v>
      </c>
      <c r="C68" s="22">
        <v>389380.8</v>
      </c>
      <c r="D68" s="22">
        <v>0</v>
      </c>
      <c r="E68" s="22">
        <v>0</v>
      </c>
    </row>
  </sheetData>
  <mergeCells count="4">
    <mergeCell ref="B10:B11"/>
    <mergeCell ref="A10:A11"/>
    <mergeCell ref="A8:E8"/>
    <mergeCell ref="C10:E10"/>
  </mergeCells>
  <pageMargins left="0.78740157480314965" right="0.39370078740157483" top="0.78740157480314965" bottom="0.78740157480314965" header="0.31496062992125984" footer="0.31496062992125984"/>
  <pageSetup paperSize="9" scale="68" fitToHeight="100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2020-03-19T12:14:34Z</cp:lastPrinted>
  <dcterms:created xsi:type="dcterms:W3CDTF">2016-10-28T11:27:51Z</dcterms:created>
  <dcterms:modified xsi:type="dcterms:W3CDTF">2021-06-03T08:36:06Z</dcterms:modified>
</cp:coreProperties>
</file>