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на 01.05.2020 (2)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F18" i="1"/>
  <c r="G18" i="1"/>
  <c r="H18" i="1" s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F41" i="1"/>
  <c r="G41" i="1"/>
  <c r="I41" i="1" s="1"/>
  <c r="H42" i="1"/>
  <c r="I42" i="1"/>
  <c r="J42" i="1"/>
  <c r="H43" i="1"/>
  <c r="I43" i="1"/>
  <c r="G44" i="1"/>
  <c r="I44" i="1" s="1"/>
  <c r="F46" i="1"/>
  <c r="F44" i="1" s="1"/>
  <c r="G46" i="1"/>
  <c r="I46" i="1" s="1"/>
  <c r="I47" i="1"/>
  <c r="I48" i="1"/>
  <c r="I49" i="1"/>
  <c r="I50" i="1"/>
  <c r="I51" i="1"/>
  <c r="I52" i="1"/>
  <c r="I53" i="1"/>
  <c r="I54" i="1"/>
  <c r="I55" i="1"/>
  <c r="G58" i="1"/>
  <c r="G60" i="1"/>
  <c r="H41" i="1" l="1"/>
  <c r="J41" i="1"/>
  <c r="I18" i="1"/>
</calcChain>
</file>

<file path=xl/sharedStrings.xml><?xml version="1.0" encoding="utf-8"?>
<sst xmlns="http://schemas.openxmlformats.org/spreadsheetml/2006/main" count="94" uniqueCount="90">
  <si>
    <t>Исп. Тагарифуллина Е.Р. 2774</t>
  </si>
  <si>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</si>
  <si>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</si>
  <si>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</si>
  <si>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Операции по управлению остатками средств на единых счетах бюджетов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</si>
  <si>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</si>
  <si>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</si>
  <si>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</si>
  <si>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</si>
  <si>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остатков средств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</si>
  <si>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</si>
  <si>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</si>
  <si>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</si>
  <si>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</si>
  <si>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ДЕФИЦИТ(-), ПРОФИЦИТ(+)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</si>
  <si>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</si>
  <si>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</si>
  <si>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</si>
  <si>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</si>
  <si>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</si>
  <si>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</si>
  <si>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</si>
  <si>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</si>
  <si>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</si>
  <si>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</si>
  <si>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</si>
  <si>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</si>
  <si>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</si>
  <si>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</si>
  <si>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</si>
  <si>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</si>
  <si>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</si>
  <si>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</si>
  <si>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</si>
  <si>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</si>
  <si>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</si>
  <si>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</si>
  <si>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</si>
  <si>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</si>
  <si>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</si>
  <si>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</si>
  <si>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</si>
  <si>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</si>
  <si>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</si>
  <si>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</si>
  <si>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</si>
  <si>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</si>
  <si>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</si>
  <si>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</si>
  <si>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</si>
  <si>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</si>
  <si>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</si>
  <si>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</si>
  <si>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</si>
  <si>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</si>
  <si>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</si>
  <si>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</si>
  <si>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</si>
  <si>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</si>
  <si>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</si>
  <si>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</si>
  <si>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</si>
  <si>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</si>
  <si>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</si>
  <si>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</si>
  <si>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</si>
  <si>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</si>
  <si>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 xml:space="preserve"> - акцизы</t>
  </si>
  <si>
    <t xml:space="preserve"> 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</si>
  <si>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</si>
  <si>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</si>
  <si>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и неналоговые доходы, в том числе: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</si>
  <si>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</si>
  <si>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</si>
  <si>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</si>
  <si>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</si>
  <si>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</si>
  <si>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</si>
  <si>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</si>
  <si>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</si>
  <si>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</si>
  <si>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</si>
  <si>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01.05.2020.</t>
  </si>
  <si>
    <t>на 01.05.2019.</t>
  </si>
  <si>
    <t>Наименование раздела, подраздела</t>
  </si>
  <si>
    <t>Раздел, подраздел</t>
  </si>
  <si>
    <t>тыс.руб.</t>
  </si>
  <si>
    <t>(по данным месячного отчета)</t>
  </si>
  <si>
    <t>Информация об исполнении консолидированного бюджета Ленинградской области на 01.05.2020</t>
  </si>
  <si>
    <t>от 20.05.2020 №02-08/378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</si>
</sst>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6" x14ac:knownFonts="1">
    <font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i/>
      <sz val="10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49" fontId="14" fillId="0" borderId="0">
      <alignment horizontal="center"/>
    </xf>
    <xf numFmtId="49" fontId="14" fillId="0" borderId="0">
      <alignment horizontal="center"/>
    </xf>
    <xf numFmtId="49" fontId="14" fillId="0" borderId="8">
      <alignment horizontal="center" wrapText="1"/>
    </xf>
    <xf numFmtId="49" fontId="14" fillId="0" borderId="8">
      <alignment horizontal="center" wrapText="1"/>
    </xf>
    <xf numFmtId="49" fontId="14" fillId="0" borderId="9">
      <alignment horizontal="center" wrapText="1"/>
    </xf>
    <xf numFmtId="49" fontId="14" fillId="0" borderId="9">
      <alignment horizontal="center" wrapText="1"/>
    </xf>
    <xf numFmtId="49" fontId="14" fillId="0" borderId="10">
      <alignment horizontal="center"/>
    </xf>
    <xf numFmtId="49" fontId="14" fillId="0" borderId="10">
      <alignment horizontal="center"/>
    </xf>
    <xf numFmtId="49" fontId="14" fillId="0" borderId="11"/>
    <xf numFmtId="49" fontId="14" fillId="0" borderId="11"/>
    <xf numFmtId="4" fontId="14" fillId="0" borderId="10">
      <alignment horizontal="right"/>
    </xf>
    <xf numFmtId="4" fontId="14" fillId="0" borderId="10">
      <alignment horizontal="right"/>
    </xf>
    <xf numFmtId="4" fontId="14" fillId="0" borderId="8">
      <alignment horizontal="right"/>
    </xf>
    <xf numFmtId="4" fontId="14" fillId="0" borderId="8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4" fontId="14" fillId="0" borderId="12">
      <alignment horizontal="right"/>
    </xf>
    <xf numFmtId="4" fontId="14" fillId="0" borderId="12">
      <alignment horizontal="right"/>
    </xf>
    <xf numFmtId="49" fontId="14" fillId="0" borderId="13">
      <alignment horizontal="center"/>
    </xf>
    <xf numFmtId="49" fontId="14" fillId="0" borderId="13">
      <alignment horizontal="center"/>
    </xf>
    <xf numFmtId="4" fontId="14" fillId="0" borderId="14">
      <alignment horizontal="right"/>
    </xf>
    <xf numFmtId="4" fontId="14" fillId="0" borderId="14">
      <alignment horizontal="right"/>
    </xf>
    <xf numFmtId="0" fontId="14" fillId="0" borderId="15">
      <alignment horizontal="left" wrapText="1"/>
    </xf>
    <xf numFmtId="0" fontId="14" fillId="0" borderId="15">
      <alignment horizontal="left" wrapText="1"/>
    </xf>
    <xf numFmtId="0" fontId="15" fillId="0" borderId="16">
      <alignment horizontal="left" wrapText="1"/>
    </xf>
    <xf numFmtId="0" fontId="15" fillId="0" borderId="16">
      <alignment horizontal="left" wrapText="1"/>
    </xf>
    <xf numFmtId="0" fontId="14" fillId="0" borderId="17">
      <alignment horizontal="left" wrapText="1" indent="2"/>
    </xf>
    <xf numFmtId="0" fontId="14" fillId="0" borderId="17">
      <alignment horizontal="left" wrapText="1" indent="2"/>
    </xf>
    <xf numFmtId="0" fontId="13" fillId="0" borderId="18"/>
    <xf numFmtId="0" fontId="13" fillId="0" borderId="18"/>
    <xf numFmtId="0" fontId="14" fillId="0" borderId="11"/>
    <xf numFmtId="0" fontId="14" fillId="0" borderId="11"/>
    <xf numFmtId="0" fontId="13" fillId="0" borderId="11"/>
    <xf numFmtId="0" fontId="13" fillId="0" borderId="11"/>
    <xf numFmtId="0" fontId="15" fillId="0" borderId="0">
      <alignment horizontal="center"/>
    </xf>
    <xf numFmtId="0" fontId="15" fillId="0" borderId="0">
      <alignment horizontal="center"/>
    </xf>
    <xf numFmtId="0" fontId="15" fillId="0" borderId="11"/>
    <xf numFmtId="0" fontId="15" fillId="0" borderId="11"/>
    <xf numFmtId="0" fontId="14" fillId="0" borderId="19">
      <alignment horizontal="left" wrapText="1"/>
    </xf>
    <xf numFmtId="0" fontId="14" fillId="0" borderId="19">
      <alignment horizontal="left" wrapText="1"/>
    </xf>
    <xf numFmtId="0" fontId="14" fillId="0" borderId="20">
      <alignment horizontal="left" wrapText="1" indent="1"/>
    </xf>
    <xf numFmtId="0" fontId="14" fillId="0" borderId="20">
      <alignment horizontal="left" wrapText="1" indent="1"/>
    </xf>
    <xf numFmtId="0" fontId="14" fillId="0" borderId="19">
      <alignment horizontal="left" wrapText="1" indent="2"/>
    </xf>
    <xf numFmtId="0" fontId="14" fillId="0" borderId="19">
      <alignment horizontal="left" wrapText="1" indent="2"/>
    </xf>
    <xf numFmtId="0" fontId="13" fillId="3" borderId="21"/>
    <xf numFmtId="0" fontId="13" fillId="3" borderId="21"/>
    <xf numFmtId="0" fontId="14" fillId="0" borderId="22">
      <alignment horizontal="left" wrapText="1" indent="2"/>
    </xf>
    <xf numFmtId="0" fontId="14" fillId="0" borderId="22">
      <alignment horizontal="left" wrapText="1" indent="2"/>
    </xf>
    <xf numFmtId="0" fontId="14" fillId="0" borderId="0">
      <alignment horizontal="center" wrapText="1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1">
      <alignment horizontal="left"/>
    </xf>
    <xf numFmtId="49" fontId="14" fillId="0" borderId="23">
      <alignment horizontal="center" wrapText="1"/>
    </xf>
    <xf numFmtId="49" fontId="14" fillId="0" borderId="23">
      <alignment horizontal="center" wrapText="1"/>
    </xf>
    <xf numFmtId="49" fontId="14" fillId="0" borderId="23">
      <alignment horizontal="center" shrinkToFit="1"/>
    </xf>
    <xf numFmtId="49" fontId="14" fillId="0" borderId="23">
      <alignment horizontal="center" shrinkToFit="1"/>
    </xf>
    <xf numFmtId="49" fontId="14" fillId="0" borderId="10">
      <alignment horizontal="center" shrinkToFit="1"/>
    </xf>
    <xf numFmtId="49" fontId="14" fillId="0" borderId="10">
      <alignment horizontal="center" shrinkToFit="1"/>
    </xf>
    <xf numFmtId="0" fontId="14" fillId="0" borderId="24">
      <alignment horizontal="left" wrapText="1"/>
    </xf>
    <xf numFmtId="0" fontId="14" fillId="0" borderId="24">
      <alignment horizontal="left" wrapText="1"/>
    </xf>
    <xf numFmtId="0" fontId="14" fillId="0" borderId="15">
      <alignment horizontal="left" wrapText="1" indent="1"/>
    </xf>
    <xf numFmtId="0" fontId="14" fillId="0" borderId="15">
      <alignment horizontal="left" wrapText="1" indent="1"/>
    </xf>
    <xf numFmtId="0" fontId="14" fillId="0" borderId="24">
      <alignment horizontal="left" wrapText="1" indent="2"/>
    </xf>
    <xf numFmtId="0" fontId="14" fillId="0" borderId="24">
      <alignment horizontal="left" wrapText="1" indent="2"/>
    </xf>
    <xf numFmtId="0" fontId="14" fillId="0" borderId="15">
      <alignment horizontal="left" wrapText="1" indent="2"/>
    </xf>
    <xf numFmtId="0" fontId="14" fillId="0" borderId="15">
      <alignment horizontal="left" wrapText="1" indent="2"/>
    </xf>
    <xf numFmtId="0" fontId="13" fillId="0" borderId="25"/>
    <xf numFmtId="0" fontId="13" fillId="0" borderId="25"/>
    <xf numFmtId="0" fontId="13" fillId="0" borderId="26"/>
    <xf numFmtId="0" fontId="13" fillId="0" borderId="26"/>
    <xf numFmtId="0" fontId="15" fillId="0" borderId="27">
      <alignment horizontal="center" vertical="center" textRotation="90" wrapText="1"/>
    </xf>
    <xf numFmtId="0" fontId="15" fillId="0" borderId="27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4" fillId="0" borderId="0">
      <alignment vertical="center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5" fillId="0" borderId="18">
      <alignment horizontal="center" vertical="center" textRotation="90"/>
    </xf>
    <xf numFmtId="0" fontId="15" fillId="0" borderId="18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8">
      <alignment horizontal="center" vertical="center" textRotation="90"/>
    </xf>
    <xf numFmtId="0" fontId="15" fillId="0" borderId="28">
      <alignment horizontal="center" vertical="center" textRotation="90"/>
    </xf>
    <xf numFmtId="0" fontId="16" fillId="0" borderId="11">
      <alignment wrapText="1"/>
    </xf>
    <xf numFmtId="0" fontId="16" fillId="0" borderId="11">
      <alignment wrapText="1"/>
    </xf>
    <xf numFmtId="0" fontId="16" fillId="0" borderId="28">
      <alignment wrapText="1"/>
    </xf>
    <xf numFmtId="0" fontId="16" fillId="0" borderId="28">
      <alignment wrapText="1"/>
    </xf>
    <xf numFmtId="0" fontId="16" fillId="0" borderId="18">
      <alignment wrapText="1"/>
    </xf>
    <xf numFmtId="0" fontId="16" fillId="0" borderId="18">
      <alignment wrapText="1"/>
    </xf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5" fillId="0" borderId="29"/>
    <xf numFmtId="0" fontId="15" fillId="0" borderId="29"/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4" fillId="0" borderId="31">
      <alignment horizontal="left" vertical="center" wrapText="1" indent="2"/>
    </xf>
    <xf numFmtId="49" fontId="14" fillId="0" borderId="31">
      <alignment horizontal="left" vertical="center" wrapText="1" indent="2"/>
    </xf>
    <xf numFmtId="49" fontId="14" fillId="0" borderId="22">
      <alignment horizontal="left" vertical="center" wrapText="1" indent="3"/>
    </xf>
    <xf numFmtId="49" fontId="14" fillId="0" borderId="22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2">
      <alignment horizontal="left" vertical="center" wrapText="1" indent="3"/>
    </xf>
    <xf numFmtId="49" fontId="14" fillId="0" borderId="32">
      <alignment horizontal="left" vertical="center" wrapText="1" indent="3"/>
    </xf>
    <xf numFmtId="0" fontId="17" fillId="0" borderId="29">
      <alignment horizontal="left" vertical="center" wrapText="1"/>
    </xf>
    <xf numFmtId="0" fontId="17" fillId="0" borderId="29">
      <alignment horizontal="left" vertical="center" wrapText="1"/>
    </xf>
    <xf numFmtId="49" fontId="14" fillId="0" borderId="18">
      <alignment horizontal="left" vertical="center" wrapText="1" indent="3"/>
    </xf>
    <xf numFmtId="49" fontId="14" fillId="0" borderId="18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4" fillId="0" borderId="11">
      <alignment horizontal="left" vertical="center" wrapText="1" indent="3"/>
    </xf>
    <xf numFmtId="49" fontId="17" fillId="0" borderId="29">
      <alignment horizontal="left" vertical="center" wrapText="1"/>
    </xf>
    <xf numFmtId="49" fontId="17" fillId="0" borderId="29">
      <alignment horizontal="left" vertical="center" wrapText="1"/>
    </xf>
    <xf numFmtId="0" fontId="14" fillId="0" borderId="30">
      <alignment horizontal="left" vertical="center" wrapText="1"/>
    </xf>
    <xf numFmtId="0" fontId="14" fillId="0" borderId="30">
      <alignment horizontal="left" vertical="center" wrapText="1"/>
    </xf>
    <xf numFmtId="0" fontId="14" fillId="0" borderId="32">
      <alignment horizontal="left" vertical="center" wrapText="1"/>
    </xf>
    <xf numFmtId="0" fontId="14" fillId="0" borderId="32">
      <alignment horizontal="left" vertical="center" wrapText="1"/>
    </xf>
    <xf numFmtId="49" fontId="14" fillId="0" borderId="30">
      <alignment horizontal="left" vertical="center" wrapText="1"/>
    </xf>
    <xf numFmtId="49" fontId="14" fillId="0" borderId="30">
      <alignment horizontal="left" vertical="center" wrapText="1"/>
    </xf>
    <xf numFmtId="49" fontId="14" fillId="0" borderId="32">
      <alignment horizontal="left" vertical="center" wrapText="1"/>
    </xf>
    <xf numFmtId="49" fontId="14" fillId="0" borderId="32">
      <alignment horizontal="left" vertical="center" wrapText="1"/>
    </xf>
    <xf numFmtId="49" fontId="15" fillId="0" borderId="33">
      <alignment horizontal="center"/>
    </xf>
    <xf numFmtId="49" fontId="15" fillId="0" borderId="33">
      <alignment horizontal="center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9" fontId="14" fillId="0" borderId="35">
      <alignment horizontal="center" vertical="center" wrapText="1"/>
    </xf>
    <xf numFmtId="49" fontId="14" fillId="0" borderId="35">
      <alignment horizontal="center" vertical="center" wrapText="1"/>
    </xf>
    <xf numFmtId="49" fontId="14" fillId="0" borderId="23">
      <alignment horizontal="center" vertical="center" wrapText="1"/>
    </xf>
    <xf numFmtId="49" fontId="14" fillId="0" borderId="23">
      <alignment horizontal="center" vertical="center" wrapText="1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4" fillId="0" borderId="36">
      <alignment horizontal="center" vertical="center" wrapText="1"/>
    </xf>
    <xf numFmtId="49" fontId="14" fillId="0" borderId="36">
      <alignment horizontal="center" vertical="center" wrapText="1"/>
    </xf>
    <xf numFmtId="49" fontId="14" fillId="0" borderId="37">
      <alignment horizontal="center" vertical="center" wrapText="1"/>
    </xf>
    <xf numFmtId="49" fontId="14" fillId="0" borderId="37">
      <alignment horizontal="center" vertical="center" wrapText="1"/>
    </xf>
    <xf numFmtId="49" fontId="14" fillId="0" borderId="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4" fillId="0" borderId="11">
      <alignment horizontal="center" vertical="center" wrapText="1"/>
    </xf>
    <xf numFmtId="49" fontId="15" fillId="0" borderId="33">
      <alignment horizontal="center" vertical="center" wrapText="1"/>
    </xf>
    <xf numFmtId="49" fontId="15" fillId="0" borderId="33">
      <alignment horizontal="center" vertical="center" wrapText="1"/>
    </xf>
    <xf numFmtId="0" fontId="15" fillId="0" borderId="33">
      <alignment horizontal="center" vertical="center"/>
    </xf>
    <xf numFmtId="0" fontId="15" fillId="0" borderId="33">
      <alignment horizontal="center" vertical="center"/>
    </xf>
    <xf numFmtId="0" fontId="14" fillId="0" borderId="35">
      <alignment horizontal="center" vertical="center"/>
    </xf>
    <xf numFmtId="0" fontId="14" fillId="0" borderId="35">
      <alignment horizontal="center" vertical="center"/>
    </xf>
    <xf numFmtId="0" fontId="14" fillId="0" borderId="23">
      <alignment horizontal="center" vertical="center"/>
    </xf>
    <xf numFmtId="0" fontId="14" fillId="0" borderId="23">
      <alignment horizontal="center" vertic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0" fontId="14" fillId="0" borderId="36">
      <alignment horizontal="center" vertical="center"/>
    </xf>
    <xf numFmtId="0" fontId="14" fillId="0" borderId="36">
      <alignment horizontal="center" vertical="center"/>
    </xf>
    <xf numFmtId="49" fontId="15" fillId="0" borderId="33">
      <alignment horizontal="center" vertical="center"/>
    </xf>
    <xf numFmtId="49" fontId="15" fillId="0" borderId="33">
      <alignment horizontal="center" vertical="center"/>
    </xf>
    <xf numFmtId="49" fontId="14" fillId="0" borderId="35">
      <alignment horizontal="center" vertical="center"/>
    </xf>
    <xf numFmtId="49" fontId="14" fillId="0" borderId="35">
      <alignment horizontal="center" vertical="center"/>
    </xf>
    <xf numFmtId="49" fontId="14" fillId="0" borderId="23">
      <alignment horizontal="center" vertical="center"/>
    </xf>
    <xf numFmtId="49" fontId="14" fillId="0" borderId="23">
      <alignment horizontal="center" vertical="center"/>
    </xf>
    <xf numFmtId="49" fontId="14" fillId="0" borderId="34">
      <alignment horizontal="center" vertical="center"/>
    </xf>
    <xf numFmtId="49" fontId="14" fillId="0" borderId="34">
      <alignment horizontal="center" vertical="center"/>
    </xf>
    <xf numFmtId="49" fontId="14" fillId="0" borderId="36">
      <alignment horizontal="center" vertical="center"/>
    </xf>
    <xf numFmtId="49" fontId="14" fillId="0" borderId="36">
      <alignment horizontal="center" vertical="center"/>
    </xf>
    <xf numFmtId="49" fontId="14" fillId="0" borderId="11">
      <alignment horizontal="center"/>
    </xf>
    <xf numFmtId="49" fontId="14" fillId="0" borderId="11">
      <alignment horizontal="center"/>
    </xf>
    <xf numFmtId="0" fontId="14" fillId="0" borderId="18">
      <alignment horizontal="center"/>
    </xf>
    <xf numFmtId="0" fontId="14" fillId="0" borderId="18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49" fontId="14" fillId="0" borderId="11"/>
    <xf numFmtId="49" fontId="14" fillId="0" borderId="11"/>
    <xf numFmtId="0" fontId="14" fillId="0" borderId="28">
      <alignment horizontal="center" vertical="top"/>
    </xf>
    <xf numFmtId="0" fontId="14" fillId="0" borderId="28">
      <alignment horizontal="center" vertical="top"/>
    </xf>
    <xf numFmtId="49" fontId="14" fillId="0" borderId="28">
      <alignment horizontal="center" vertical="top" wrapText="1"/>
    </xf>
    <xf numFmtId="49" fontId="14" fillId="0" borderId="28">
      <alignment horizontal="center" vertical="top" wrapText="1"/>
    </xf>
    <xf numFmtId="0" fontId="14" fillId="0" borderId="25"/>
    <xf numFmtId="0" fontId="14" fillId="0" borderId="25"/>
    <xf numFmtId="4" fontId="14" fillId="0" borderId="38">
      <alignment horizontal="right"/>
    </xf>
    <xf numFmtId="4" fontId="14" fillId="0" borderId="38">
      <alignment horizontal="right"/>
    </xf>
    <xf numFmtId="4" fontId="14" fillId="0" borderId="37">
      <alignment horizontal="right"/>
    </xf>
    <xf numFmtId="4" fontId="14" fillId="0" borderId="37">
      <alignment horizontal="right"/>
    </xf>
    <xf numFmtId="4" fontId="14" fillId="0" borderId="0">
      <alignment horizontal="right" shrinkToFit="1"/>
    </xf>
    <xf numFmtId="4" fontId="14" fillId="0" borderId="0">
      <alignment horizontal="right" shrinkToFit="1"/>
    </xf>
    <xf numFmtId="4" fontId="14" fillId="0" borderId="11">
      <alignment horizontal="right"/>
    </xf>
    <xf numFmtId="4" fontId="14" fillId="0" borderId="11">
      <alignment horizontal="right"/>
    </xf>
    <xf numFmtId="0" fontId="14" fillId="0" borderId="18"/>
    <xf numFmtId="0" fontId="14" fillId="0" borderId="18"/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4" fillId="0" borderId="11">
      <alignment horizontal="center"/>
    </xf>
    <xf numFmtId="0" fontId="14" fillId="0" borderId="11">
      <alignment horizontal="center"/>
    </xf>
    <xf numFmtId="49" fontId="14" fillId="0" borderId="18">
      <alignment horizontal="center"/>
    </xf>
    <xf numFmtId="49" fontId="14" fillId="0" borderId="18">
      <alignment horizontal="center"/>
    </xf>
    <xf numFmtId="49" fontId="14" fillId="0" borderId="0">
      <alignment horizontal="left"/>
    </xf>
    <xf numFmtId="49" fontId="14" fillId="0" borderId="0">
      <alignment horizontal="left"/>
    </xf>
    <xf numFmtId="4" fontId="14" fillId="0" borderId="25">
      <alignment horizontal="right"/>
    </xf>
    <xf numFmtId="4" fontId="14" fillId="0" borderId="25">
      <alignment horizontal="right"/>
    </xf>
    <xf numFmtId="0" fontId="14" fillId="0" borderId="28">
      <alignment horizontal="center" vertical="top"/>
    </xf>
    <xf numFmtId="0" fontId="14" fillId="0" borderId="28">
      <alignment horizontal="center" vertical="top"/>
    </xf>
    <xf numFmtId="4" fontId="14" fillId="0" borderId="26">
      <alignment horizontal="right"/>
    </xf>
    <xf numFmtId="4" fontId="14" fillId="0" borderId="26">
      <alignment horizontal="right"/>
    </xf>
    <xf numFmtId="4" fontId="14" fillId="0" borderId="39">
      <alignment horizontal="right"/>
    </xf>
    <xf numFmtId="4" fontId="14" fillId="0" borderId="39">
      <alignment horizontal="right"/>
    </xf>
    <xf numFmtId="0" fontId="14" fillId="0" borderId="26"/>
    <xf numFmtId="0" fontId="14" fillId="0" borderId="26"/>
    <xf numFmtId="0" fontId="18" fillId="0" borderId="40"/>
    <xf numFmtId="0" fontId="18" fillId="0" borderId="40"/>
    <xf numFmtId="0" fontId="13" fillId="3" borderId="0"/>
    <xf numFmtId="0" fontId="13" fillId="3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3" borderId="11"/>
    <xf numFmtId="0" fontId="13" fillId="3" borderId="11"/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3" fillId="3" borderId="41"/>
    <xf numFmtId="0" fontId="13" fillId="3" borderId="41"/>
    <xf numFmtId="0" fontId="14" fillId="0" borderId="42">
      <alignment horizontal="left" wrapText="1"/>
    </xf>
    <xf numFmtId="0" fontId="14" fillId="0" borderId="42">
      <alignment horizontal="left" wrapText="1"/>
    </xf>
    <xf numFmtId="0" fontId="14" fillId="0" borderId="19">
      <alignment horizontal="left" wrapText="1" indent="1"/>
    </xf>
    <xf numFmtId="0" fontId="14" fillId="0" borderId="19">
      <alignment horizontal="left" wrapText="1" indent="1"/>
    </xf>
    <xf numFmtId="0" fontId="14" fillId="0" borderId="13">
      <alignment horizontal="left" wrapText="1" indent="2"/>
    </xf>
    <xf numFmtId="0" fontId="14" fillId="0" borderId="13">
      <alignment horizontal="left" wrapText="1" indent="2"/>
    </xf>
    <xf numFmtId="0" fontId="13" fillId="3" borderId="18"/>
    <xf numFmtId="0" fontId="13" fillId="3" borderId="18"/>
    <xf numFmtId="0" fontId="20" fillId="0" borderId="0">
      <alignment horizontal="center" wrapText="1"/>
    </xf>
    <xf numFmtId="0" fontId="20" fillId="0" borderId="0">
      <alignment horizontal="center" wrapText="1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14" fillId="0" borderId="11">
      <alignment wrapText="1"/>
    </xf>
    <xf numFmtId="0" fontId="14" fillId="0" borderId="11">
      <alignment wrapText="1"/>
    </xf>
    <xf numFmtId="0" fontId="14" fillId="0" borderId="41">
      <alignment wrapText="1"/>
    </xf>
    <xf numFmtId="0" fontId="14" fillId="0" borderId="41">
      <alignment wrapText="1"/>
    </xf>
    <xf numFmtId="0" fontId="14" fillId="0" borderId="18">
      <alignment horizontal="left"/>
    </xf>
    <xf numFmtId="0" fontId="14" fillId="0" borderId="18">
      <alignment horizontal="left"/>
    </xf>
    <xf numFmtId="0" fontId="13" fillId="3" borderId="43"/>
    <xf numFmtId="0" fontId="13" fillId="3" borderId="43"/>
    <xf numFmtId="49" fontId="14" fillId="0" borderId="33">
      <alignment horizontal="center" wrapText="1"/>
    </xf>
    <xf numFmtId="49" fontId="14" fillId="0" borderId="33">
      <alignment horizontal="center" wrapText="1"/>
    </xf>
    <xf numFmtId="49" fontId="14" fillId="0" borderId="35">
      <alignment horizontal="center" wrapText="1"/>
    </xf>
    <xf numFmtId="49" fontId="14" fillId="0" borderId="35">
      <alignment horizontal="center" wrapText="1"/>
    </xf>
    <xf numFmtId="49" fontId="14" fillId="0" borderId="34">
      <alignment horizontal="center"/>
    </xf>
    <xf numFmtId="49" fontId="14" fillId="0" borderId="34">
      <alignment horizontal="center"/>
    </xf>
    <xf numFmtId="0" fontId="13" fillId="3" borderId="44"/>
    <xf numFmtId="0" fontId="13" fillId="3" borderId="44"/>
    <xf numFmtId="0" fontId="14" fillId="0" borderId="37"/>
    <xf numFmtId="0" fontId="14" fillId="0" borderId="37"/>
    <xf numFmtId="0" fontId="14" fillId="0" borderId="0">
      <alignment horizontal="center"/>
    </xf>
    <xf numFmtId="0" fontId="14" fillId="0" borderId="0">
      <alignment horizontal="center"/>
    </xf>
    <xf numFmtId="49" fontId="14" fillId="0" borderId="18"/>
    <xf numFmtId="49" fontId="14" fillId="0" borderId="18"/>
    <xf numFmtId="49" fontId="14" fillId="0" borderId="0"/>
    <xf numFmtId="49" fontId="14" fillId="0" borderId="0"/>
    <xf numFmtId="49" fontId="14" fillId="0" borderId="8">
      <alignment horizontal="center"/>
    </xf>
    <xf numFmtId="49" fontId="14" fillId="0" borderId="8">
      <alignment horizontal="center"/>
    </xf>
    <xf numFmtId="49" fontId="14" fillId="0" borderId="25">
      <alignment horizontal="center"/>
    </xf>
    <xf numFmtId="49" fontId="14" fillId="0" borderId="25">
      <alignment horizontal="center"/>
    </xf>
    <xf numFmtId="49" fontId="14" fillId="0" borderId="28">
      <alignment horizontal="center"/>
    </xf>
    <xf numFmtId="49" fontId="14" fillId="0" borderId="28">
      <alignment horizontal="center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38">
      <alignment horizontal="center" vertical="center" wrapText="1"/>
    </xf>
    <xf numFmtId="49" fontId="14" fillId="0" borderId="38">
      <alignment horizontal="center" vertical="center" wrapText="1"/>
    </xf>
    <xf numFmtId="0" fontId="13" fillId="3" borderId="45"/>
    <xf numFmtId="0" fontId="13" fillId="3" borderId="45"/>
    <xf numFmtId="4" fontId="14" fillId="0" borderId="28">
      <alignment horizontal="right"/>
    </xf>
    <xf numFmtId="4" fontId="14" fillId="0" borderId="28">
      <alignment horizontal="right"/>
    </xf>
    <xf numFmtId="0" fontId="14" fillId="4" borderId="37"/>
    <xf numFmtId="0" fontId="14" fillId="4" borderId="37"/>
    <xf numFmtId="0" fontId="14" fillId="4" borderId="0"/>
    <xf numFmtId="0" fontId="14" fillId="4" borderId="0"/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46"/>
    <xf numFmtId="0" fontId="22" fillId="0" borderId="46"/>
    <xf numFmtId="49" fontId="23" fillId="0" borderId="47">
      <alignment horizontal="right"/>
    </xf>
    <xf numFmtId="49" fontId="23" fillId="0" borderId="47">
      <alignment horizontal="right"/>
    </xf>
    <xf numFmtId="0" fontId="14" fillId="0" borderId="47">
      <alignment horizontal="right"/>
    </xf>
    <xf numFmtId="0" fontId="14" fillId="0" borderId="47">
      <alignment horizontal="right"/>
    </xf>
    <xf numFmtId="0" fontId="22" fillId="0" borderId="11"/>
    <xf numFmtId="0" fontId="22" fillId="0" borderId="11"/>
    <xf numFmtId="0" fontId="14" fillId="0" borderId="38">
      <alignment horizontal="center"/>
    </xf>
    <xf numFmtId="0" fontId="14" fillId="0" borderId="38">
      <alignment horizontal="center"/>
    </xf>
    <xf numFmtId="49" fontId="13" fillId="0" borderId="48">
      <alignment horizontal="center"/>
    </xf>
    <xf numFmtId="49" fontId="13" fillId="0" borderId="48">
      <alignment horizontal="center"/>
    </xf>
    <xf numFmtId="165" fontId="14" fillId="0" borderId="16">
      <alignment horizontal="center"/>
    </xf>
    <xf numFmtId="165" fontId="14" fillId="0" borderId="16">
      <alignment horizontal="center"/>
    </xf>
    <xf numFmtId="0" fontId="14" fillId="0" borderId="49">
      <alignment horizontal="center"/>
    </xf>
    <xf numFmtId="0" fontId="14" fillId="0" borderId="49">
      <alignment horizontal="center"/>
    </xf>
    <xf numFmtId="49" fontId="14" fillId="0" borderId="17">
      <alignment horizontal="center"/>
    </xf>
    <xf numFmtId="49" fontId="14" fillId="0" borderId="17">
      <alignment horizontal="center"/>
    </xf>
    <xf numFmtId="49" fontId="14" fillId="0" borderId="16">
      <alignment horizontal="center"/>
    </xf>
    <xf numFmtId="49" fontId="14" fillId="0" borderId="16">
      <alignment horizontal="center"/>
    </xf>
    <xf numFmtId="0" fontId="14" fillId="0" borderId="16">
      <alignment horizontal="center"/>
    </xf>
    <xf numFmtId="0" fontId="14" fillId="0" borderId="16">
      <alignment horizontal="center"/>
    </xf>
    <xf numFmtId="49" fontId="14" fillId="0" borderId="50">
      <alignment horizontal="center"/>
    </xf>
    <xf numFmtId="49" fontId="14" fillId="0" borderId="50">
      <alignment horizontal="center"/>
    </xf>
    <xf numFmtId="0" fontId="18" fillId="0" borderId="37"/>
    <xf numFmtId="0" fontId="18" fillId="0" borderId="37"/>
    <xf numFmtId="0" fontId="22" fillId="0" borderId="0"/>
    <xf numFmtId="0" fontId="22" fillId="0" borderId="0"/>
    <xf numFmtId="0" fontId="13" fillId="0" borderId="51"/>
    <xf numFmtId="0" fontId="13" fillId="0" borderId="51"/>
    <xf numFmtId="0" fontId="13" fillId="0" borderId="40"/>
    <xf numFmtId="0" fontId="13" fillId="0" borderId="40"/>
    <xf numFmtId="4" fontId="14" fillId="0" borderId="13">
      <alignment horizontal="right"/>
    </xf>
    <xf numFmtId="4" fontId="14" fillId="0" borderId="13">
      <alignment horizontal="right"/>
    </xf>
    <xf numFmtId="49" fontId="14" fillId="0" borderId="26">
      <alignment horizontal="center"/>
    </xf>
    <xf numFmtId="49" fontId="14" fillId="0" borderId="26">
      <alignment horizontal="center"/>
    </xf>
    <xf numFmtId="0" fontId="14" fillId="0" borderId="52">
      <alignment horizontal="left" wrapText="1"/>
    </xf>
    <xf numFmtId="0" fontId="14" fillId="0" borderId="52">
      <alignment horizontal="left" wrapText="1"/>
    </xf>
    <xf numFmtId="0" fontId="14" fillId="0" borderId="24">
      <alignment horizontal="left" wrapText="1" indent="1"/>
    </xf>
    <xf numFmtId="0" fontId="14" fillId="0" borderId="24">
      <alignment horizontal="left" wrapText="1" indent="1"/>
    </xf>
    <xf numFmtId="0" fontId="14" fillId="0" borderId="16">
      <alignment horizontal="left" wrapText="1" indent="2"/>
    </xf>
    <xf numFmtId="0" fontId="14" fillId="0" borderId="16">
      <alignment horizontal="left" wrapText="1" indent="2"/>
    </xf>
    <xf numFmtId="0" fontId="13" fillId="3" borderId="53"/>
    <xf numFmtId="0" fontId="13" fillId="3" borderId="53"/>
    <xf numFmtId="0" fontId="14" fillId="4" borderId="21"/>
    <xf numFmtId="0" fontId="14" fillId="4" borderId="21"/>
    <xf numFmtId="0" fontId="20" fillId="0" borderId="0">
      <alignment horizontal="left" wrapText="1"/>
    </xf>
    <xf numFmtId="0" fontId="20" fillId="0" borderId="0">
      <alignment horizontal="left" wrapText="1"/>
    </xf>
    <xf numFmtId="49" fontId="13" fillId="0" borderId="0"/>
    <xf numFmtId="49" fontId="13" fillId="0" borderId="0"/>
    <xf numFmtId="0" fontId="14" fillId="0" borderId="0">
      <alignment horizontal="right"/>
    </xf>
    <xf numFmtId="0" fontId="14" fillId="0" borderId="0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1">
      <alignment horizontal="left"/>
    </xf>
    <xf numFmtId="0" fontId="14" fillId="0" borderId="20">
      <alignment horizontal="left" wrapText="1"/>
    </xf>
    <xf numFmtId="0" fontId="14" fillId="0" borderId="20">
      <alignment horizontal="left" wrapText="1"/>
    </xf>
    <xf numFmtId="0" fontId="14" fillId="0" borderId="41"/>
    <xf numFmtId="0" fontId="14" fillId="0" borderId="41"/>
    <xf numFmtId="0" fontId="15" fillId="0" borderId="54">
      <alignment horizontal="left" wrapText="1"/>
    </xf>
    <xf numFmtId="0" fontId="15" fillId="0" borderId="54">
      <alignment horizontal="left" wrapText="1"/>
    </xf>
    <xf numFmtId="0" fontId="14" fillId="0" borderId="12">
      <alignment horizontal="left" wrapText="1" indent="2"/>
    </xf>
    <xf numFmtId="0" fontId="14" fillId="0" borderId="12">
      <alignment horizontal="left" wrapText="1" indent="2"/>
    </xf>
    <xf numFmtId="49" fontId="14" fillId="0" borderId="0">
      <alignment horizontal="center" wrapText="1"/>
    </xf>
    <xf numFmtId="49" fontId="14" fillId="0" borderId="0">
      <alignment horizontal="center" wrapText="1"/>
    </xf>
    <xf numFmtId="49" fontId="14" fillId="0" borderId="34">
      <alignment horizontal="center" wrapText="1"/>
    </xf>
    <xf numFmtId="49" fontId="14" fillId="0" borderId="34">
      <alignment horizontal="center" wrapText="1"/>
    </xf>
    <xf numFmtId="0" fontId="14" fillId="0" borderId="55"/>
    <xf numFmtId="0" fontId="14" fillId="0" borderId="55"/>
    <xf numFmtId="0" fontId="14" fillId="0" borderId="56">
      <alignment horizontal="center" wrapText="1"/>
    </xf>
    <xf numFmtId="0" fontId="14" fillId="0" borderId="56">
      <alignment horizontal="center" wrapText="1"/>
    </xf>
    <xf numFmtId="0" fontId="13" fillId="3" borderId="37"/>
    <xf numFmtId="0" fontId="13" fillId="3" borderId="37"/>
    <xf numFmtId="49" fontId="14" fillId="0" borderId="23">
      <alignment horizontal="center"/>
    </xf>
    <xf numFmtId="49" fontId="14" fillId="0" borderId="23">
      <alignment horizontal="center"/>
    </xf>
    <xf numFmtId="0" fontId="13" fillId="0" borderId="37"/>
    <xf numFmtId="0" fontId="13" fillId="0" borderId="37"/>
    <xf numFmtId="0" fontId="12" fillId="0" borderId="0"/>
    <xf numFmtId="0" fontId="25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164" fontId="2" fillId="0" borderId="0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164" fontId="2" fillId="0" borderId="1" xfId="1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shrinkToFit="1"/>
    </xf>
    <xf numFmtId="0" fontId="2" fillId="0" borderId="1" xfId="0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top" shrinkToFit="1"/>
    </xf>
    <xf numFmtId="0" fontId="2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1" xfId="0" applyNumberFormat="1" applyFont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 shrinkToFit="1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top" shrinkToFit="1"/>
    </xf>
    <xf numFmtId="164" fontId="2" fillId="0" borderId="1" xfId="2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 shrinkToFit="1"/>
    </xf>
    <xf numFmtId="164" fontId="10" fillId="0" borderId="1" xfId="3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 shrinkToFit="1"/>
    </xf>
    <xf numFmtId="49" fontId="2" fillId="0" borderId="1" xfId="0" applyNumberFormat="1" applyFont="1" applyBorder="1" applyAlignment="1">
      <alignment horizontal="justify" vertical="top" wrapText="1" shrinkToFit="1"/>
    </xf>
    <xf numFmtId="49" fontId="2" fillId="0" borderId="1" xfId="0" applyNumberFormat="1" applyFont="1" applyBorder="1" applyAlignment="1">
      <alignment horizontal="left" vertical="top" wrapText="1" shrinkToFit="1"/>
    </xf>
    <xf numFmtId="164" fontId="10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164" fontId="5" fillId="0" borderId="1" xfId="0" applyNumberFormat="1" applyFont="1" applyBorder="1" applyAlignment="1">
      <alignment horizontal="center" vertical="top" shrinkToFit="1"/>
    </xf>
    <xf numFmtId="164" fontId="6" fillId="0" borderId="1" xfId="0" applyNumberFormat="1" applyFont="1" applyBorder="1" applyAlignment="1">
      <alignment horizontal="center" vertical="top" shrinkToFit="1"/>
    </xf>
    <xf numFmtId="164" fontId="5" fillId="0" borderId="1" xfId="2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164" fontId="2" fillId="0" borderId="4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164" fontId="2" fillId="2" borderId="5" xfId="0" applyNumberFormat="1" applyFont="1" applyFill="1" applyBorder="1" applyAlignment="1">
      <alignment horizontal="center" vertical="center" wrapText="1" shrinkToFit="1"/>
    </xf>
    <xf numFmtId="164" fontId="2" fillId="2" borderId="6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1"/>
    <cellStyle name="Обычный 3" xfId="382"/>
    <cellStyle name="Обычный_на 01.03.09г" xfId="2"/>
    <cellStyle name="Обычный_на 01.09.2010." xfId="3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2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10.7109375" style="1" customWidth="1"/>
    <col min="2" max="2" width="103.855468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3" style="2" customWidth="1"/>
    <col min="9" max="9" width="13.7109375" style="1" customWidth="1"/>
    <col min="10" max="10" width="11.42578125" style="1" customWidth="1"/>
    <col min="11" max="11" width="9.140625" style="1" customWidth="1"/>
    <col min="12" max="12" width="15.28515625" style="1" customWidth="1"/>
    <col min="13" max="16384" width="9.140625" style="1"/>
  </cols>
  <sheetData>
    <row r="1" spans="1:10" s="1" customFormat="1" x14ac:dyDescent="0.2">
      <c r="H1" s="74" t="s">
        <v>89</v>
      </c>
      <c r="I1" s="74"/>
      <c r="J1" s="74"/>
    </row>
    <row r="2" spans="1:10" s="1" customFormat="1" ht="15.75" x14ac:dyDescent="0.2">
      <c r="A2" s="73" t="s">
        <v>88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s="1" customFormat="1" x14ac:dyDescent="0.2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1" customFormat="1" x14ac:dyDescent="0.2">
      <c r="A4" s="71"/>
      <c r="B4" s="2"/>
      <c r="C4" s="2"/>
      <c r="D4" s="2"/>
      <c r="E4" s="2"/>
      <c r="F4" s="2"/>
      <c r="G4" s="2"/>
      <c r="H4" s="70"/>
      <c r="I4" s="70"/>
      <c r="J4" s="69" t="s">
        <v>86</v>
      </c>
    </row>
    <row r="5" spans="1:10" s="1" customFormat="1" x14ac:dyDescent="0.2">
      <c r="A5" s="61" t="s">
        <v>85</v>
      </c>
      <c r="B5" s="61" t="s">
        <v>84</v>
      </c>
      <c r="C5" s="68" t="s">
        <v>83</v>
      </c>
      <c r="D5" s="67"/>
      <c r="E5" s="66"/>
      <c r="F5" s="65" t="s">
        <v>82</v>
      </c>
      <c r="G5" s="64"/>
      <c r="H5" s="63"/>
      <c r="I5" s="61" t="s">
        <v>81</v>
      </c>
      <c r="J5" s="62" t="s">
        <v>80</v>
      </c>
    </row>
    <row r="6" spans="1:10" s="1" customFormat="1" x14ac:dyDescent="0.2">
      <c r="A6" s="59"/>
      <c r="B6" s="59"/>
      <c r="C6" s="60" t="s">
        <v>79</v>
      </c>
      <c r="D6" s="60" t="s">
        <v>78</v>
      </c>
      <c r="E6" s="60" t="s">
        <v>77</v>
      </c>
      <c r="F6" s="61" t="s">
        <v>79</v>
      </c>
      <c r="G6" s="61" t="s">
        <v>78</v>
      </c>
      <c r="H6" s="60" t="s">
        <v>77</v>
      </c>
      <c r="I6" s="59"/>
      <c r="J6" s="58"/>
    </row>
    <row r="7" spans="1:10" s="1" customFormat="1" x14ac:dyDescent="0.2">
      <c r="A7" s="56"/>
      <c r="B7" s="56"/>
      <c r="C7" s="57"/>
      <c r="D7" s="57"/>
      <c r="E7" s="57"/>
      <c r="F7" s="56"/>
      <c r="G7" s="56"/>
      <c r="H7" s="57"/>
      <c r="I7" s="56"/>
      <c r="J7" s="55"/>
    </row>
    <row r="8" spans="1:10" s="1" customFormat="1" ht="15.75" customHeight="1" x14ac:dyDescent="0.2">
      <c r="A8" s="54">
        <v>1</v>
      </c>
      <c r="B8" s="54">
        <v>2</v>
      </c>
      <c r="C8" s="54">
        <v>3</v>
      </c>
      <c r="D8" s="54">
        <v>4</v>
      </c>
      <c r="E8" s="54" t="s">
        <v>76</v>
      </c>
      <c r="F8" s="54">
        <v>6</v>
      </c>
      <c r="G8" s="54">
        <v>7</v>
      </c>
      <c r="H8" s="54" t="s">
        <v>75</v>
      </c>
      <c r="I8" s="54" t="s">
        <v>74</v>
      </c>
      <c r="J8" s="53" t="s">
        <v>73</v>
      </c>
    </row>
    <row r="9" spans="1:10" s="1" customFormat="1" x14ac:dyDescent="0.2">
      <c r="A9" s="39"/>
      <c r="B9" s="24" t="s">
        <v>72</v>
      </c>
      <c r="C9" s="52">
        <v>153924609.22519997</v>
      </c>
      <c r="D9" s="52">
        <v>61161482.218899995</v>
      </c>
      <c r="E9" s="50">
        <v>39.73470033594009</v>
      </c>
      <c r="F9" s="52">
        <f>F10+F15</f>
        <v>180854675.49702999</v>
      </c>
      <c r="G9" s="52">
        <f>G10+G15</f>
        <v>67102745.326340005</v>
      </c>
      <c r="H9" s="51">
        <f>G9/F9*100</f>
        <v>37.103129980978551</v>
      </c>
      <c r="I9" s="50">
        <f>G9-D9</f>
        <v>5941263.1074400097</v>
      </c>
      <c r="J9" s="50">
        <f>G9/D9*100</f>
        <v>109.71406004546445</v>
      </c>
    </row>
    <row r="10" spans="1:10" s="1" customFormat="1" x14ac:dyDescent="0.2">
      <c r="A10" s="39"/>
      <c r="B10" s="49" t="s">
        <v>71</v>
      </c>
      <c r="C10" s="41">
        <v>143904717.04079998</v>
      </c>
      <c r="D10" s="41">
        <v>58679628.439989999</v>
      </c>
      <c r="E10" s="40">
        <v>40.77672340883246</v>
      </c>
      <c r="F10" s="41">
        <v>167734870.69867998</v>
      </c>
      <c r="G10" s="41">
        <v>62348451.649400003</v>
      </c>
      <c r="H10" s="40">
        <f>G10/F10*100</f>
        <v>37.17083477615288</v>
      </c>
      <c r="I10" s="40">
        <f>G10-D10</f>
        <v>3668823.2094100043</v>
      </c>
      <c r="J10" s="40">
        <f>G10/D10*100</f>
        <v>106.25229454743736</v>
      </c>
    </row>
    <row r="11" spans="1:10" s="1" customFormat="1" x14ac:dyDescent="0.2">
      <c r="A11" s="39"/>
      <c r="B11" s="35" t="s">
        <v>70</v>
      </c>
      <c r="C11" s="48">
        <v>49759381.100000001</v>
      </c>
      <c r="D11" s="12">
        <v>24348476.39751</v>
      </c>
      <c r="E11" s="40">
        <v>48.932434164680558</v>
      </c>
      <c r="F11" s="48">
        <v>62527931.299999997</v>
      </c>
      <c r="G11" s="12">
        <v>29863619.592779998</v>
      </c>
      <c r="H11" s="40">
        <f>G11/F11*100</f>
        <v>47.760447166400979</v>
      </c>
      <c r="I11" s="40">
        <f>G11-D11</f>
        <v>5515143.1952699982</v>
      </c>
      <c r="J11" s="40">
        <f>G11/D11*100</f>
        <v>122.65087599417106</v>
      </c>
    </row>
    <row r="12" spans="1:10" s="1" customFormat="1" x14ac:dyDescent="0.2">
      <c r="A12" s="39"/>
      <c r="B12" s="47" t="s">
        <v>69</v>
      </c>
      <c r="C12" s="44">
        <v>45050525.018650003</v>
      </c>
      <c r="D12" s="43">
        <v>14014067.50478</v>
      </c>
      <c r="E12" s="40">
        <v>31.107445471453353</v>
      </c>
      <c r="F12" s="44">
        <v>49323084.639620006</v>
      </c>
      <c r="G12" s="43">
        <v>14055005.9636</v>
      </c>
      <c r="H12" s="40">
        <f>G12/F12*100</f>
        <v>28.495796778107351</v>
      </c>
      <c r="I12" s="40">
        <f>G12-D12</f>
        <v>40938.458820000291</v>
      </c>
      <c r="J12" s="40">
        <f>G12/D12*100</f>
        <v>100.2921240304147</v>
      </c>
    </row>
    <row r="13" spans="1:10" s="1" customFormat="1" ht="15" customHeight="1" x14ac:dyDescent="0.2">
      <c r="A13" s="39"/>
      <c r="B13" s="46" t="s">
        <v>68</v>
      </c>
      <c r="C13" s="44">
        <v>27257300.15639</v>
      </c>
      <c r="D13" s="43">
        <v>9942707.3998799995</v>
      </c>
      <c r="E13" s="40">
        <v>36.477227542101616</v>
      </c>
      <c r="F13" s="44">
        <v>30969724.42168</v>
      </c>
      <c r="G13" s="43">
        <v>9698405.4187700003</v>
      </c>
      <c r="H13" s="40">
        <f>G13/F13*100</f>
        <v>31.315762732395331</v>
      </c>
      <c r="I13" s="40">
        <f>G13-D13</f>
        <v>-244301.98110999912</v>
      </c>
      <c r="J13" s="40">
        <f>G13/D13*100</f>
        <v>97.5429028403979</v>
      </c>
    </row>
    <row r="14" spans="1:10" s="1" customFormat="1" x14ac:dyDescent="0.2">
      <c r="A14" s="39"/>
      <c r="B14" s="46" t="s">
        <v>67</v>
      </c>
      <c r="C14" s="44">
        <v>8094950.2108500004</v>
      </c>
      <c r="D14" s="43">
        <v>3237734.6600799998</v>
      </c>
      <c r="E14" s="40">
        <v>39.996968180734804</v>
      </c>
      <c r="F14" s="44">
        <v>11382617.368309999</v>
      </c>
      <c r="G14" s="43">
        <v>3437898.9876100002</v>
      </c>
      <c r="H14" s="40">
        <f>G14/F14*100</f>
        <v>30.203062058304365</v>
      </c>
      <c r="I14" s="40">
        <f>G14-D14</f>
        <v>200164.32753000036</v>
      </c>
      <c r="J14" s="40">
        <f>G14/D14*100</f>
        <v>106.18223383151029</v>
      </c>
    </row>
    <row r="15" spans="1:10" s="1" customFormat="1" x14ac:dyDescent="0.2">
      <c r="A15" s="39"/>
      <c r="B15" s="45" t="s">
        <v>66</v>
      </c>
      <c r="C15" s="44">
        <v>10019892.1844</v>
      </c>
      <c r="D15" s="43">
        <v>2481853.7789099999</v>
      </c>
      <c r="E15" s="40">
        <v>24.769266307815222</v>
      </c>
      <c r="F15" s="44">
        <v>13119804.798350001</v>
      </c>
      <c r="G15" s="43">
        <v>4754293.6769399997</v>
      </c>
      <c r="H15" s="40">
        <f>G15/F15*100</f>
        <v>36.237533637222398</v>
      </c>
      <c r="I15" s="40">
        <f>G15-D15</f>
        <v>2272439.8980299998</v>
      </c>
      <c r="J15" s="40">
        <f>G15/D15*100</f>
        <v>191.56219908442907</v>
      </c>
    </row>
    <row r="16" spans="1:10" s="1" customFormat="1" x14ac:dyDescent="0.2">
      <c r="A16" s="39"/>
      <c r="B16" s="45" t="s">
        <v>65</v>
      </c>
      <c r="C16" s="44">
        <v>9888344.5665799994</v>
      </c>
      <c r="D16" s="43">
        <v>2357344.111</v>
      </c>
      <c r="E16" s="40">
        <v>23.839623458988296</v>
      </c>
      <c r="F16" s="44">
        <v>11696387.257280001</v>
      </c>
      <c r="G16" s="43">
        <v>4178147.6487800004</v>
      </c>
      <c r="H16" s="40">
        <f>G16/F16*100</f>
        <v>35.721693860464995</v>
      </c>
      <c r="I16" s="40">
        <f>G16-D16</f>
        <v>1820803.5377800004</v>
      </c>
      <c r="J16" s="40">
        <f>G16/D16*100</f>
        <v>177.23961594251949</v>
      </c>
    </row>
    <row r="17" spans="1:10" s="1" customFormat="1" x14ac:dyDescent="0.2">
      <c r="A17" s="39"/>
      <c r="B17" s="42"/>
      <c r="C17" s="41"/>
      <c r="D17" s="41"/>
      <c r="E17" s="40"/>
      <c r="F17" s="41"/>
      <c r="G17" s="41"/>
      <c r="H17" s="40"/>
      <c r="I17" s="40"/>
      <c r="J17" s="40"/>
    </row>
    <row r="18" spans="1:10" s="1" customFormat="1" x14ac:dyDescent="0.2">
      <c r="A18" s="39"/>
      <c r="B18" s="38" t="s">
        <v>64</v>
      </c>
      <c r="C18" s="31">
        <v>179643152.48794997</v>
      </c>
      <c r="D18" s="31">
        <v>45933309.326710001</v>
      </c>
      <c r="E18" s="17">
        <v>25.56919575868114</v>
      </c>
      <c r="F18" s="31">
        <f>F19+F24+F25+F28+F33+F34+F35+F36+F37+F38+F39+F40+F42+F43</f>
        <v>213337828.22446999</v>
      </c>
      <c r="G18" s="31">
        <f>G19+G24+G25+G28+G33+G34+G35+G36+G37+G38+G39+G40+G42+G43</f>
        <v>54158101.586769998</v>
      </c>
      <c r="H18" s="18">
        <f>G18/F18*100</f>
        <v>25.386075239214435</v>
      </c>
      <c r="I18" s="17">
        <f>G18-D18</f>
        <v>8224792.2600599974</v>
      </c>
      <c r="J18" s="17">
        <f>G18/D18*100</f>
        <v>117.90594316111537</v>
      </c>
    </row>
    <row r="19" spans="1:10" s="1" customFormat="1" x14ac:dyDescent="0.2">
      <c r="A19" s="26" t="s">
        <v>63</v>
      </c>
      <c r="B19" s="24" t="s">
        <v>62</v>
      </c>
      <c r="C19" s="27">
        <v>18334600.86671</v>
      </c>
      <c r="D19" s="27">
        <v>4052262.2155399998</v>
      </c>
      <c r="E19" s="17">
        <v>22.101720375585938</v>
      </c>
      <c r="F19" s="27">
        <v>18699672.824159998</v>
      </c>
      <c r="G19" s="27">
        <v>4296772.9171799999</v>
      </c>
      <c r="H19" s="18">
        <f>G19/F19*100</f>
        <v>22.977797299365392</v>
      </c>
      <c r="I19" s="17">
        <f>G19-D19</f>
        <v>244510.7016400001</v>
      </c>
      <c r="J19" s="17">
        <f>G19/D19*100</f>
        <v>106.0339308917949</v>
      </c>
    </row>
    <row r="20" spans="1:10" s="1" customFormat="1" ht="25.5" x14ac:dyDescent="0.2">
      <c r="A20" s="23" t="s">
        <v>61</v>
      </c>
      <c r="B20" s="35" t="s">
        <v>60</v>
      </c>
      <c r="C20" s="34">
        <v>7845661.1904899999</v>
      </c>
      <c r="D20" s="34">
        <v>2316587.1081400001</v>
      </c>
      <c r="E20" s="14">
        <v>29.526983792621792</v>
      </c>
      <c r="F20" s="33">
        <v>8498253.7964500003</v>
      </c>
      <c r="G20" s="33">
        <v>2447209.95829</v>
      </c>
      <c r="H20" s="12">
        <f>G20/F20*100</f>
        <v>28.796621246029154</v>
      </c>
      <c r="I20" s="14">
        <f>G20-D20</f>
        <v>130622.85014999984</v>
      </c>
      <c r="J20" s="14">
        <f>G20/D20*100</f>
        <v>105.63859004874104</v>
      </c>
    </row>
    <row r="21" spans="1:10" s="1" customFormat="1" ht="18" customHeight="1" x14ac:dyDescent="0.2">
      <c r="A21" s="25" t="s">
        <v>59</v>
      </c>
      <c r="B21" s="35" t="s">
        <v>58</v>
      </c>
      <c r="C21" s="34">
        <v>332818.52825999999</v>
      </c>
      <c r="D21" s="34">
        <v>97442.408180000013</v>
      </c>
      <c r="E21" s="14">
        <v>29.277939749759778</v>
      </c>
      <c r="F21" s="33">
        <v>398820.48941000004</v>
      </c>
      <c r="G21" s="33">
        <v>122824.9166</v>
      </c>
      <c r="H21" s="12">
        <f>G21/F21*100</f>
        <v>30.797042745146452</v>
      </c>
      <c r="I21" s="14">
        <f>G21-D21</f>
        <v>25382.508419999984</v>
      </c>
      <c r="J21" s="14">
        <f>G21/D21*100</f>
        <v>126.04872857114971</v>
      </c>
    </row>
    <row r="22" spans="1:10" s="1" customFormat="1" ht="25.5" x14ac:dyDescent="0.2">
      <c r="A22" s="25" t="s">
        <v>57</v>
      </c>
      <c r="B22" s="35" t="s">
        <v>56</v>
      </c>
      <c r="C22" s="34">
        <v>544815.93671000004</v>
      </c>
      <c r="D22" s="34">
        <v>153901.66266</v>
      </c>
      <c r="E22" s="14">
        <v>28.248377532671238</v>
      </c>
      <c r="F22" s="33">
        <v>582801.89658000006</v>
      </c>
      <c r="G22" s="33">
        <v>162397.38869999998</v>
      </c>
      <c r="H22" s="12">
        <f>G22/F22*100</f>
        <v>27.864938266841762</v>
      </c>
      <c r="I22" s="14">
        <f>G22-D22</f>
        <v>8495.7260399999795</v>
      </c>
      <c r="J22" s="14">
        <f>G22/D22*100</f>
        <v>105.52023018670616</v>
      </c>
    </row>
    <row r="23" spans="1:10" s="1" customFormat="1" ht="15.75" customHeight="1" x14ac:dyDescent="0.2">
      <c r="A23" s="25" t="s">
        <v>55</v>
      </c>
      <c r="B23" s="35" t="s">
        <v>54</v>
      </c>
      <c r="C23" s="34">
        <v>244038.25639</v>
      </c>
      <c r="D23" s="34">
        <v>25827.317649999997</v>
      </c>
      <c r="E23" s="14">
        <v>10.583306909358138</v>
      </c>
      <c r="F23" s="33">
        <v>262055.5</v>
      </c>
      <c r="G23" s="33">
        <v>22961.09823</v>
      </c>
      <c r="H23" s="12">
        <f>G23/F23*100</f>
        <v>8.7619218944078625</v>
      </c>
      <c r="I23" s="14">
        <f>G23-D23</f>
        <v>-2866.2194199999976</v>
      </c>
      <c r="J23" s="14">
        <f>G23/D23*100</f>
        <v>88.902372833130826</v>
      </c>
    </row>
    <row r="24" spans="1:10" s="1" customFormat="1" ht="18" customHeight="1" x14ac:dyDescent="0.2">
      <c r="A24" s="26" t="s">
        <v>53</v>
      </c>
      <c r="B24" s="24" t="s">
        <v>52</v>
      </c>
      <c r="C24" s="28">
        <v>74243.199999999997</v>
      </c>
      <c r="D24" s="28">
        <v>19345.623299999999</v>
      </c>
      <c r="E24" s="18">
        <v>26.057097889099605</v>
      </c>
      <c r="F24" s="27">
        <v>71376.3</v>
      </c>
      <c r="G24" s="27">
        <v>19580.436699999998</v>
      </c>
      <c r="H24" s="18">
        <f>G24/F24*100</f>
        <v>27.432686620068562</v>
      </c>
      <c r="I24" s="18">
        <f>G24-D24</f>
        <v>234.81339999999909</v>
      </c>
      <c r="J24" s="18">
        <f>G24/D24*100</f>
        <v>101.21378048336132</v>
      </c>
    </row>
    <row r="25" spans="1:10" s="1" customFormat="1" ht="15.75" customHeight="1" x14ac:dyDescent="0.2">
      <c r="A25" s="26" t="s">
        <v>51</v>
      </c>
      <c r="B25" s="24" t="s">
        <v>50</v>
      </c>
      <c r="C25" s="27">
        <v>2663871.0318200001</v>
      </c>
      <c r="D25" s="27">
        <v>597337.34254999994</v>
      </c>
      <c r="E25" s="18">
        <v>22.423658481014723</v>
      </c>
      <c r="F25" s="27">
        <v>3275550.0800399999</v>
      </c>
      <c r="G25" s="27">
        <v>736019.68527999998</v>
      </c>
      <c r="H25" s="18">
        <f>G25/F25*100</f>
        <v>22.470109364684539</v>
      </c>
      <c r="I25" s="18">
        <f>G25-D25</f>
        <v>138682.34273000003</v>
      </c>
      <c r="J25" s="18">
        <f>G25/D25*100</f>
        <v>123.21675422768192</v>
      </c>
    </row>
    <row r="26" spans="1:10" s="1" customFormat="1" ht="27.75" customHeight="1" x14ac:dyDescent="0.2">
      <c r="A26" s="25" t="s">
        <v>49</v>
      </c>
      <c r="B26" s="35" t="s">
        <v>48</v>
      </c>
      <c r="C26" s="37">
        <v>809666.95030999999</v>
      </c>
      <c r="D26" s="37">
        <v>109473.66306000001</v>
      </c>
      <c r="E26" s="14">
        <v>13.520826435867914</v>
      </c>
      <c r="F26" s="36">
        <v>987403.50144000002</v>
      </c>
      <c r="G26" s="36">
        <v>164886.74375999998</v>
      </c>
      <c r="H26" s="12">
        <f>G26/F26*100</f>
        <v>16.699023602765642</v>
      </c>
      <c r="I26" s="14">
        <f>G26-D26</f>
        <v>55413.080699999977</v>
      </c>
      <c r="J26" s="14">
        <f>G26/D26*100</f>
        <v>150.61772772655772</v>
      </c>
    </row>
    <row r="27" spans="1:10" s="1" customFormat="1" x14ac:dyDescent="0.2">
      <c r="A27" s="25" t="s">
        <v>47</v>
      </c>
      <c r="B27" s="35" t="s">
        <v>46</v>
      </c>
      <c r="C27" s="37">
        <v>1457965.7986099999</v>
      </c>
      <c r="D27" s="37">
        <v>341587.16187000001</v>
      </c>
      <c r="E27" s="14">
        <v>23.429024343071934</v>
      </c>
      <c r="F27" s="36">
        <v>1676078.9984300002</v>
      </c>
      <c r="G27" s="36">
        <v>401456.74692000001</v>
      </c>
      <c r="H27" s="12">
        <f>G27/F27*100</f>
        <v>23.952137536240745</v>
      </c>
      <c r="I27" s="14">
        <f>G27-D27</f>
        <v>59869.585049999994</v>
      </c>
      <c r="J27" s="14">
        <f>G27/D27*100</f>
        <v>117.52688383317664</v>
      </c>
    </row>
    <row r="28" spans="1:10" s="1" customFormat="1" x14ac:dyDescent="0.2">
      <c r="A28" s="26" t="s">
        <v>45</v>
      </c>
      <c r="B28" s="24" t="s">
        <v>44</v>
      </c>
      <c r="C28" s="27">
        <v>27001145.984209999</v>
      </c>
      <c r="D28" s="27">
        <v>6479692.7618800001</v>
      </c>
      <c r="E28" s="18">
        <v>23.997843519935262</v>
      </c>
      <c r="F28" s="27">
        <v>33409241.238220003</v>
      </c>
      <c r="G28" s="27">
        <v>6399947.73178</v>
      </c>
      <c r="H28" s="18">
        <f>G28/F28*100</f>
        <v>19.156219939704862</v>
      </c>
      <c r="I28" s="18">
        <f>G28-D28</f>
        <v>-79745.030100000091</v>
      </c>
      <c r="J28" s="18">
        <f>G28/D28*100</f>
        <v>98.769308468309802</v>
      </c>
    </row>
    <row r="29" spans="1:10" s="1" customFormat="1" x14ac:dyDescent="0.2">
      <c r="A29" s="25" t="s">
        <v>43</v>
      </c>
      <c r="B29" s="35" t="s">
        <v>42</v>
      </c>
      <c r="C29" s="34">
        <v>5063557.3995099999</v>
      </c>
      <c r="D29" s="34">
        <v>2484691.0096399998</v>
      </c>
      <c r="E29" s="12">
        <v>49.070067022059298</v>
      </c>
      <c r="F29" s="33">
        <v>6109968.97322</v>
      </c>
      <c r="G29" s="33">
        <v>2551544.1759299999</v>
      </c>
      <c r="H29" s="12">
        <f>G29/F29*100</f>
        <v>41.760345872678251</v>
      </c>
      <c r="I29" s="12">
        <f>G29-D29</f>
        <v>66853.166290000081</v>
      </c>
      <c r="J29" s="12">
        <f>G29/D29*100</f>
        <v>102.69060281663297</v>
      </c>
    </row>
    <row r="30" spans="1:10" s="1" customFormat="1" x14ac:dyDescent="0.2">
      <c r="A30" s="25" t="s">
        <v>41</v>
      </c>
      <c r="B30" s="35" t="s">
        <v>40</v>
      </c>
      <c r="C30" s="34">
        <v>1578228.7846600001</v>
      </c>
      <c r="D30" s="34">
        <v>270784.43827999994</v>
      </c>
      <c r="E30" s="12">
        <v>17.157489516853246</v>
      </c>
      <c r="F30" s="33">
        <v>1684647.2</v>
      </c>
      <c r="G30" s="33">
        <v>384117.05894999998</v>
      </c>
      <c r="H30" s="12">
        <f>G30/F30*100</f>
        <v>22.801038635863936</v>
      </c>
      <c r="I30" s="12">
        <f>G30-D30</f>
        <v>113332.62067000003</v>
      </c>
      <c r="J30" s="12">
        <f>G30/D30*100</f>
        <v>141.85344674527065</v>
      </c>
    </row>
    <row r="31" spans="1:10" s="1" customFormat="1" x14ac:dyDescent="0.2">
      <c r="A31" s="25" t="s">
        <v>39</v>
      </c>
      <c r="B31" s="35" t="s">
        <v>38</v>
      </c>
      <c r="C31" s="34">
        <v>14275118.326159999</v>
      </c>
      <c r="D31" s="34">
        <v>2330709.7028000001</v>
      </c>
      <c r="E31" s="12">
        <v>16.32707799366424</v>
      </c>
      <c r="F31" s="33">
        <v>19063510.903820001</v>
      </c>
      <c r="G31" s="33">
        <v>2378747.9652500004</v>
      </c>
      <c r="H31" s="12">
        <f>G31/F31*100</f>
        <v>12.478016128568111</v>
      </c>
      <c r="I31" s="12">
        <f>G31-D31</f>
        <v>48038.262450000271</v>
      </c>
      <c r="J31" s="12">
        <f>G31/D31*100</f>
        <v>102.06110020446945</v>
      </c>
    </row>
    <row r="32" spans="1:10" s="1" customFormat="1" x14ac:dyDescent="0.2">
      <c r="A32" s="25" t="s">
        <v>37</v>
      </c>
      <c r="B32" s="35" t="s">
        <v>36</v>
      </c>
      <c r="C32" s="34">
        <v>1321690.76716</v>
      </c>
      <c r="D32" s="34">
        <v>125386.67945</v>
      </c>
      <c r="E32" s="12">
        <v>9.4868393247102905</v>
      </c>
      <c r="F32" s="33">
        <v>1522449.0166</v>
      </c>
      <c r="G32" s="33">
        <v>148398.01175999999</v>
      </c>
      <c r="H32" s="12">
        <f>G32/F32*100</f>
        <v>9.7473222513164313</v>
      </c>
      <c r="I32" s="12">
        <f>G32-D32</f>
        <v>23011.332309999998</v>
      </c>
      <c r="J32" s="14">
        <f>G32/D32*100</f>
        <v>118.35229420775606</v>
      </c>
    </row>
    <row r="33" spans="1:11" s="1" customFormat="1" x14ac:dyDescent="0.2">
      <c r="A33" s="26" t="s">
        <v>35</v>
      </c>
      <c r="B33" s="24" t="s">
        <v>34</v>
      </c>
      <c r="C33" s="28">
        <v>21834611.311889999</v>
      </c>
      <c r="D33" s="28">
        <v>2890720.3252300001</v>
      </c>
      <c r="E33" s="17">
        <v>13.239165487941907</v>
      </c>
      <c r="F33" s="27">
        <v>27147911.142509997</v>
      </c>
      <c r="G33" s="27">
        <v>3932917.7763200002</v>
      </c>
      <c r="H33" s="18">
        <f>G33/F33*100</f>
        <v>14.486999591513975</v>
      </c>
      <c r="I33" s="17">
        <f>G33-D33</f>
        <v>1042197.4510900001</v>
      </c>
      <c r="J33" s="17">
        <f>G33/D33*100</f>
        <v>136.05320936770588</v>
      </c>
    </row>
    <row r="34" spans="1:11" s="1" customFormat="1" x14ac:dyDescent="0.2">
      <c r="A34" s="26" t="s">
        <v>33</v>
      </c>
      <c r="B34" s="24" t="s">
        <v>32</v>
      </c>
      <c r="C34" s="28">
        <v>396489.42369999998</v>
      </c>
      <c r="D34" s="28">
        <v>63219.02865</v>
      </c>
      <c r="E34" s="17">
        <v>15.944694831969613</v>
      </c>
      <c r="F34" s="27">
        <v>627150.33676999994</v>
      </c>
      <c r="G34" s="27">
        <v>66626.35871</v>
      </c>
      <c r="H34" s="18">
        <f>G34/F34*100</f>
        <v>10.62366625730354</v>
      </c>
      <c r="I34" s="17">
        <f>G34-D34</f>
        <v>3407.3300600000002</v>
      </c>
      <c r="J34" s="17">
        <f>G34/D34*100</f>
        <v>105.3897222604669</v>
      </c>
    </row>
    <row r="35" spans="1:11" s="1" customFormat="1" x14ac:dyDescent="0.2">
      <c r="A35" s="26" t="s">
        <v>31</v>
      </c>
      <c r="B35" s="24" t="s">
        <v>30</v>
      </c>
      <c r="C35" s="28">
        <v>48678611.778640002</v>
      </c>
      <c r="D35" s="28">
        <v>13385168.34921</v>
      </c>
      <c r="E35" s="17">
        <v>27.497021505209325</v>
      </c>
      <c r="F35" s="27">
        <v>57273135.283879995</v>
      </c>
      <c r="G35" s="27">
        <v>15338909.681399999</v>
      </c>
      <c r="H35" s="18">
        <f>G35/F35*100</f>
        <v>26.782032457924938</v>
      </c>
      <c r="I35" s="17">
        <f>G35-D35</f>
        <v>1953741.3321899995</v>
      </c>
      <c r="J35" s="17">
        <f>G35/D35*100</f>
        <v>114.59631497503959</v>
      </c>
    </row>
    <row r="36" spans="1:11" s="1" customFormat="1" x14ac:dyDescent="0.2">
      <c r="A36" s="26" t="s">
        <v>29</v>
      </c>
      <c r="B36" s="24" t="s">
        <v>28</v>
      </c>
      <c r="C36" s="32">
        <v>7399940.8105100002</v>
      </c>
      <c r="D36" s="31">
        <v>2082910.43254</v>
      </c>
      <c r="E36" s="18">
        <v>28.147663418897629</v>
      </c>
      <c r="F36" s="32">
        <v>9379725.8251699992</v>
      </c>
      <c r="G36" s="31">
        <v>2264303.57387</v>
      </c>
      <c r="H36" s="18">
        <f>G36/F36*100</f>
        <v>24.140402566926433</v>
      </c>
      <c r="I36" s="18">
        <f>G36-D36</f>
        <v>181393.14133000001</v>
      </c>
      <c r="J36" s="18">
        <f>G36/D36*100</f>
        <v>108.70863857111708</v>
      </c>
    </row>
    <row r="37" spans="1:11" s="1" customFormat="1" x14ac:dyDescent="0.2">
      <c r="A37" s="26" t="s">
        <v>27</v>
      </c>
      <c r="B37" s="24" t="s">
        <v>26</v>
      </c>
      <c r="C37" s="28">
        <v>18476812.396000002</v>
      </c>
      <c r="D37" s="28">
        <v>5468817.6260799998</v>
      </c>
      <c r="E37" s="18">
        <v>29.598274360700501</v>
      </c>
      <c r="F37" s="27">
        <v>23815256.745200001</v>
      </c>
      <c r="G37" s="27">
        <v>8499363.9124299996</v>
      </c>
      <c r="H37" s="18">
        <f>G37/F37*100</f>
        <v>35.688735180833433</v>
      </c>
      <c r="I37" s="18">
        <f>G37-D37</f>
        <v>3030546.2863499997</v>
      </c>
      <c r="J37" s="18">
        <f>G37/D37*100</f>
        <v>155.41501826460188</v>
      </c>
    </row>
    <row r="38" spans="1:11" s="1" customFormat="1" x14ac:dyDescent="0.2">
      <c r="A38" s="26" t="s">
        <v>25</v>
      </c>
      <c r="B38" s="24" t="s">
        <v>24</v>
      </c>
      <c r="C38" s="28">
        <v>28853900.950970002</v>
      </c>
      <c r="D38" s="28">
        <v>9827988.7267099991</v>
      </c>
      <c r="E38" s="18">
        <v>34.061213225241922</v>
      </c>
      <c r="F38" s="27">
        <v>32460944.59014</v>
      </c>
      <c r="G38" s="27">
        <v>11081538.2228</v>
      </c>
      <c r="H38" s="18">
        <f>G38/F38*100</f>
        <v>34.138064565644257</v>
      </c>
      <c r="I38" s="18">
        <f>G38-D38</f>
        <v>1253549.4960900005</v>
      </c>
      <c r="J38" s="18">
        <f>G38/D38*100</f>
        <v>112.75489350820243</v>
      </c>
    </row>
    <row r="39" spans="1:11" s="1" customFormat="1" x14ac:dyDescent="0.2">
      <c r="A39" s="26" t="s">
        <v>23</v>
      </c>
      <c r="B39" s="24" t="s">
        <v>22</v>
      </c>
      <c r="C39" s="28">
        <v>4337866.6133000003</v>
      </c>
      <c r="D39" s="28">
        <v>850158.75004999992</v>
      </c>
      <c r="E39" s="18">
        <v>19.598545225973371</v>
      </c>
      <c r="F39" s="27">
        <v>5021248.2932700003</v>
      </c>
      <c r="G39" s="27">
        <v>1139927.3725899998</v>
      </c>
      <c r="H39" s="18">
        <f>G39/F39*100</f>
        <v>22.702071397621367</v>
      </c>
      <c r="I39" s="18">
        <f>G39-D39</f>
        <v>289768.62253999989</v>
      </c>
      <c r="J39" s="18">
        <f>G39/D39*100</f>
        <v>134.08406047964075</v>
      </c>
    </row>
    <row r="40" spans="1:11" s="1" customFormat="1" x14ac:dyDescent="0.2">
      <c r="A40" s="26" t="s">
        <v>21</v>
      </c>
      <c r="B40" s="24" t="s">
        <v>20</v>
      </c>
      <c r="C40" s="28">
        <v>485646.05526999995</v>
      </c>
      <c r="D40" s="28">
        <v>211609.21230000001</v>
      </c>
      <c r="E40" s="18">
        <v>43.572723386449354</v>
      </c>
      <c r="F40" s="27">
        <v>600208.3652</v>
      </c>
      <c r="G40" s="27">
        <v>379749.40982</v>
      </c>
      <c r="H40" s="18">
        <f>G40/F40*100</f>
        <v>63.269596333176857</v>
      </c>
      <c r="I40" s="18">
        <f>G40-D40</f>
        <v>168140.19751999999</v>
      </c>
      <c r="J40" s="18">
        <f>G40/D40*100</f>
        <v>179.45788167370819</v>
      </c>
    </row>
    <row r="41" spans="1:11" s="1" customFormat="1" x14ac:dyDescent="0.2">
      <c r="A41" s="26"/>
      <c r="B41" s="24" t="s">
        <v>19</v>
      </c>
      <c r="C41" s="18">
        <v>108232778.60469</v>
      </c>
      <c r="D41" s="18">
        <v>31826653.096889999</v>
      </c>
      <c r="E41" s="18">
        <v>29.405743349834751</v>
      </c>
      <c r="F41" s="17">
        <f>F35+F36+F37+F38+F39+F40</f>
        <v>128550519.10285999</v>
      </c>
      <c r="G41" s="17">
        <f>G35+G36+G37+G38+G39+G40</f>
        <v>38703792.172909997</v>
      </c>
      <c r="H41" s="18">
        <f>G41/F41*100</f>
        <v>30.107845882707849</v>
      </c>
      <c r="I41" s="18">
        <f>G41-D41</f>
        <v>6877139.0760199986</v>
      </c>
      <c r="J41" s="18">
        <f>G41/D41*100</f>
        <v>121.60811271949927</v>
      </c>
    </row>
    <row r="42" spans="1:11" s="1" customFormat="1" x14ac:dyDescent="0.2">
      <c r="A42" s="30" t="s">
        <v>18</v>
      </c>
      <c r="B42" s="29" t="s">
        <v>17</v>
      </c>
      <c r="C42" s="27">
        <v>34434.238649999999</v>
      </c>
      <c r="D42" s="27">
        <v>4078.9326700000001</v>
      </c>
      <c r="E42" s="17">
        <v>11.845572400945185</v>
      </c>
      <c r="F42" s="27">
        <v>24178.971949999999</v>
      </c>
      <c r="G42" s="27">
        <v>2444.5078900000003</v>
      </c>
      <c r="H42" s="18">
        <f>G42/F42*100</f>
        <v>10.110057181318664</v>
      </c>
      <c r="I42" s="17">
        <f>G42-D42</f>
        <v>-1634.4247799999998</v>
      </c>
      <c r="J42" s="17">
        <f>G42/D42*100</f>
        <v>59.930086808714108</v>
      </c>
    </row>
    <row r="43" spans="1:11" s="1" customFormat="1" x14ac:dyDescent="0.2">
      <c r="A43" s="26" t="s">
        <v>16</v>
      </c>
      <c r="B43" s="24" t="s">
        <v>15</v>
      </c>
      <c r="C43" s="28">
        <v>1070977.8262799999</v>
      </c>
      <c r="D43" s="28">
        <v>0</v>
      </c>
      <c r="E43" s="18">
        <v>0</v>
      </c>
      <c r="F43" s="27">
        <v>1532228.22796</v>
      </c>
      <c r="G43" s="27">
        <v>0</v>
      </c>
      <c r="H43" s="18">
        <f>G43/F43*100</f>
        <v>0</v>
      </c>
      <c r="I43" s="18">
        <f>G43-D43</f>
        <v>0</v>
      </c>
      <c r="J43" s="17"/>
    </row>
    <row r="44" spans="1:11" s="2" customFormat="1" x14ac:dyDescent="0.2">
      <c r="A44" s="26"/>
      <c r="B44" s="24" t="s">
        <v>14</v>
      </c>
      <c r="C44" s="18">
        <v>-21099656.800000001</v>
      </c>
      <c r="D44" s="18">
        <v>15228172.892189994</v>
      </c>
      <c r="E44" s="18"/>
      <c r="F44" s="27">
        <f>-F46</f>
        <v>-22939723.935000002</v>
      </c>
      <c r="G44" s="27">
        <f>G9-G18</f>
        <v>12944643.739570007</v>
      </c>
      <c r="H44" s="18"/>
      <c r="I44" s="18">
        <f>G44-D44</f>
        <v>-2283529.1526199877</v>
      </c>
      <c r="J44" s="18"/>
    </row>
    <row r="45" spans="1:11" s="1" customFormat="1" x14ac:dyDescent="0.2">
      <c r="A45" s="26"/>
      <c r="B45" s="24"/>
      <c r="C45" s="18"/>
      <c r="D45" s="18"/>
      <c r="E45" s="18"/>
      <c r="F45" s="18"/>
      <c r="G45" s="18"/>
      <c r="H45" s="18"/>
      <c r="I45" s="18"/>
      <c r="J45" s="17"/>
    </row>
    <row r="46" spans="1:11" s="1" customFormat="1" x14ac:dyDescent="0.2">
      <c r="A46" s="25"/>
      <c r="B46" s="24" t="s">
        <v>13</v>
      </c>
      <c r="C46" s="18">
        <v>21099656.800000001</v>
      </c>
      <c r="D46" s="18">
        <v>-15228172.9</v>
      </c>
      <c r="E46" s="18"/>
      <c r="F46" s="18">
        <f>SUM(F47:F54)</f>
        <v>22939723.935000002</v>
      </c>
      <c r="G46" s="18">
        <f>SUM(G47:G55)</f>
        <v>-12944643.665630002</v>
      </c>
      <c r="H46" s="18"/>
      <c r="I46" s="18">
        <f>G46-D46</f>
        <v>2283529.2343699988</v>
      </c>
      <c r="J46" s="17"/>
    </row>
    <row r="47" spans="1:11" s="1" customFormat="1" x14ac:dyDescent="0.2">
      <c r="A47" s="23"/>
      <c r="B47" s="22" t="s">
        <v>12</v>
      </c>
      <c r="C47" s="11">
        <v>-27500</v>
      </c>
      <c r="D47" s="11">
        <v>0</v>
      </c>
      <c r="E47" s="12"/>
      <c r="F47" s="11">
        <v>-27500</v>
      </c>
      <c r="G47" s="11">
        <v>0</v>
      </c>
      <c r="H47" s="11"/>
      <c r="I47" s="11">
        <f>G47-D47</f>
        <v>0</v>
      </c>
      <c r="J47" s="17"/>
      <c r="K47" s="6"/>
    </row>
    <row r="48" spans="1:11" s="1" customFormat="1" x14ac:dyDescent="0.2">
      <c r="A48" s="23"/>
      <c r="B48" s="22" t="s">
        <v>11</v>
      </c>
      <c r="C48" s="12">
        <v>499859</v>
      </c>
      <c r="D48" s="12">
        <v>-103040</v>
      </c>
      <c r="E48" s="12"/>
      <c r="F48" s="11">
        <v>736918.5</v>
      </c>
      <c r="G48" s="11">
        <v>-22113</v>
      </c>
      <c r="H48" s="11"/>
      <c r="I48" s="11">
        <f>G48-D48</f>
        <v>80927</v>
      </c>
      <c r="J48" s="17"/>
      <c r="K48" s="6"/>
    </row>
    <row r="49" spans="1:11" s="1" customFormat="1" ht="15" customHeight="1" x14ac:dyDescent="0.2">
      <c r="A49" s="23"/>
      <c r="B49" s="22" t="s">
        <v>10</v>
      </c>
      <c r="C49" s="11">
        <v>-167798.39999999999</v>
      </c>
      <c r="D49" s="11">
        <v>0</v>
      </c>
      <c r="E49" s="12"/>
      <c r="F49" s="11">
        <v>-301760.25</v>
      </c>
      <c r="G49" s="11">
        <v>0</v>
      </c>
      <c r="H49" s="11"/>
      <c r="I49" s="11">
        <f>G49-D49</f>
        <v>0</v>
      </c>
      <c r="J49" s="17"/>
      <c r="K49" s="6"/>
    </row>
    <row r="50" spans="1:11" s="1" customFormat="1" x14ac:dyDescent="0.2">
      <c r="A50" s="23"/>
      <c r="B50" s="22" t="s">
        <v>9</v>
      </c>
      <c r="C50" s="11">
        <v>20928124.300000001</v>
      </c>
      <c r="D50" s="11">
        <v>-20733912.899999999</v>
      </c>
      <c r="E50" s="12"/>
      <c r="F50" s="11">
        <v>22510145.199999999</v>
      </c>
      <c r="G50" s="11">
        <v>-20130378.199999999</v>
      </c>
      <c r="H50" s="11"/>
      <c r="I50" s="11">
        <f>G50-D50</f>
        <v>603534.69999999925</v>
      </c>
      <c r="J50" s="17"/>
      <c r="K50" s="6"/>
    </row>
    <row r="51" spans="1:11" s="1" customFormat="1" ht="17.25" customHeight="1" x14ac:dyDescent="0.2">
      <c r="A51" s="23"/>
      <c r="B51" s="22" t="s">
        <v>8</v>
      </c>
      <c r="C51" s="11">
        <v>10000</v>
      </c>
      <c r="D51" s="11">
        <v>0</v>
      </c>
      <c r="E51" s="12"/>
      <c r="F51" s="11">
        <v>5000</v>
      </c>
      <c r="G51" s="11">
        <v>1652.33437</v>
      </c>
      <c r="H51" s="11"/>
      <c r="I51" s="11">
        <f>G51-D51</f>
        <v>1652.33437</v>
      </c>
      <c r="J51" s="17"/>
      <c r="K51" s="6"/>
    </row>
    <row r="52" spans="1:11" s="1" customFormat="1" ht="15.75" customHeight="1" x14ac:dyDescent="0.2">
      <c r="A52" s="23"/>
      <c r="B52" s="22" t="s">
        <v>7</v>
      </c>
      <c r="C52" s="11">
        <v>-290530</v>
      </c>
      <c r="D52" s="11">
        <v>0</v>
      </c>
      <c r="E52" s="12"/>
      <c r="F52" s="11">
        <v>-87644.9</v>
      </c>
      <c r="G52" s="11">
        <v>0</v>
      </c>
      <c r="H52" s="11"/>
      <c r="I52" s="11">
        <f>G52-D52</f>
        <v>0</v>
      </c>
      <c r="J52" s="17"/>
      <c r="K52" s="6"/>
    </row>
    <row r="53" spans="1:11" s="1" customFormat="1" ht="15.75" customHeight="1" x14ac:dyDescent="0.2">
      <c r="A53" s="23"/>
      <c r="B53" s="22" t="s">
        <v>6</v>
      </c>
      <c r="C53" s="11">
        <v>51836.9</v>
      </c>
      <c r="D53" s="11">
        <v>69.400000000000006</v>
      </c>
      <c r="E53" s="12"/>
      <c r="F53" s="11">
        <v>43837.084999999999</v>
      </c>
      <c r="G53" s="11">
        <v>0</v>
      </c>
      <c r="H53" s="11"/>
      <c r="I53" s="11">
        <f>G53-D53</f>
        <v>-69.400000000000006</v>
      </c>
      <c r="J53" s="17"/>
      <c r="K53" s="6"/>
    </row>
    <row r="54" spans="1:11" s="1" customFormat="1" ht="15.75" customHeight="1" x14ac:dyDescent="0.2">
      <c r="A54" s="21"/>
      <c r="B54" s="20" t="s">
        <v>5</v>
      </c>
      <c r="C54" s="11">
        <v>95665</v>
      </c>
      <c r="D54" s="11">
        <v>1000</v>
      </c>
      <c r="E54" s="12"/>
      <c r="F54" s="11">
        <v>60728.3</v>
      </c>
      <c r="G54" s="11">
        <v>0</v>
      </c>
      <c r="H54" s="11"/>
      <c r="I54" s="11">
        <f>G54-D54</f>
        <v>-1000</v>
      </c>
      <c r="J54" s="17"/>
      <c r="K54" s="6"/>
    </row>
    <row r="55" spans="1:11" s="1" customFormat="1" ht="15.75" customHeight="1" x14ac:dyDescent="0.2">
      <c r="A55" s="21"/>
      <c r="B55" s="20" t="s">
        <v>4</v>
      </c>
      <c r="C55" s="11">
        <v>0</v>
      </c>
      <c r="D55" s="11">
        <v>5607710.5999999996</v>
      </c>
      <c r="E55" s="11"/>
      <c r="F55" s="11">
        <v>0</v>
      </c>
      <c r="G55" s="11">
        <v>7206195.2000000002</v>
      </c>
      <c r="H55" s="11"/>
      <c r="I55" s="11">
        <f>G55-D55</f>
        <v>1598484.6000000006</v>
      </c>
      <c r="J55" s="17"/>
      <c r="K55" s="6"/>
    </row>
    <row r="56" spans="1:11" s="1" customFormat="1" ht="14.25" customHeight="1" x14ac:dyDescent="0.2">
      <c r="A56" s="9"/>
      <c r="B56" s="7"/>
      <c r="C56" s="8"/>
      <c r="D56" s="8"/>
      <c r="E56" s="8"/>
      <c r="F56" s="8"/>
      <c r="G56" s="8"/>
      <c r="H56" s="8"/>
      <c r="J56" s="17"/>
      <c r="K56" s="6"/>
    </row>
    <row r="57" spans="1:11" s="1" customFormat="1" ht="15.75" customHeight="1" x14ac:dyDescent="0.2">
      <c r="A57" s="16"/>
      <c r="B57" s="19" t="s">
        <v>3</v>
      </c>
      <c r="C57" s="10"/>
      <c r="D57" s="11">
        <v>3923534.1</v>
      </c>
      <c r="E57" s="17"/>
      <c r="F57" s="17"/>
      <c r="G57" s="14">
        <v>3417314.6</v>
      </c>
      <c r="H57" s="18"/>
      <c r="I57" s="11"/>
      <c r="J57" s="14"/>
      <c r="K57" s="6"/>
    </row>
    <row r="58" spans="1:11" s="1" customFormat="1" ht="15.75" customHeight="1" x14ac:dyDescent="0.2">
      <c r="A58" s="16"/>
      <c r="B58" s="15" t="s">
        <v>1</v>
      </c>
      <c r="C58" s="10"/>
      <c r="D58" s="12">
        <v>2.7264805356502642</v>
      </c>
      <c r="E58" s="17"/>
      <c r="F58" s="17"/>
      <c r="G58" s="14">
        <f>G57/F10*100</f>
        <v>2.0373310485563176</v>
      </c>
      <c r="H58" s="12"/>
      <c r="I58" s="11"/>
      <c r="J58" s="17"/>
      <c r="K58" s="6"/>
    </row>
    <row r="59" spans="1:11" s="1" customFormat="1" ht="15.75" customHeight="1" x14ac:dyDescent="0.2">
      <c r="A59" s="16"/>
      <c r="B59" s="15" t="s">
        <v>2</v>
      </c>
      <c r="C59" s="10"/>
      <c r="D59" s="8">
        <v>105123</v>
      </c>
      <c r="E59" s="14"/>
      <c r="F59" s="14"/>
      <c r="G59" s="14">
        <v>63113</v>
      </c>
      <c r="H59" s="12"/>
      <c r="I59" s="11"/>
      <c r="J59" s="14"/>
      <c r="K59" s="6"/>
    </row>
    <row r="60" spans="1:11" s="1" customFormat="1" ht="15.75" customHeight="1" x14ac:dyDescent="0.2">
      <c r="A60" s="16"/>
      <c r="B60" s="15" t="s">
        <v>1</v>
      </c>
      <c r="C60" s="10"/>
      <c r="D60" s="12">
        <v>7.3050419862328381E-2</v>
      </c>
      <c r="E60" s="14"/>
      <c r="F60" s="14"/>
      <c r="G60" s="13">
        <f>G59/F10*100</f>
        <v>3.7626642413178715E-2</v>
      </c>
      <c r="H60" s="12"/>
      <c r="I60" s="11"/>
      <c r="J60" s="10"/>
      <c r="K60" s="6"/>
    </row>
    <row r="61" spans="1:11" s="1" customFormat="1" ht="9.75" customHeight="1" x14ac:dyDescent="0.2">
      <c r="A61" s="9"/>
      <c r="B61" s="7"/>
      <c r="C61" s="8"/>
      <c r="D61" s="8"/>
      <c r="E61" s="8"/>
      <c r="F61" s="8"/>
      <c r="G61" s="8"/>
      <c r="H61" s="8"/>
      <c r="I61" s="8"/>
      <c r="J61" s="7"/>
      <c r="K61" s="6"/>
    </row>
    <row r="62" spans="1:11" s="1" customFormat="1" x14ac:dyDescent="0.2">
      <c r="A62" s="5" t="s">
        <v>0</v>
      </c>
      <c r="B62" s="2"/>
      <c r="C62" s="3"/>
      <c r="D62" s="3"/>
      <c r="E62" s="3"/>
      <c r="F62" s="4"/>
      <c r="G62" s="3"/>
      <c r="H62" s="3"/>
      <c r="I62" s="3"/>
      <c r="J62" s="2"/>
    </row>
  </sheetData>
  <mergeCells count="15"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  <mergeCell ref="H1:J1"/>
    <mergeCell ref="A2:J2"/>
    <mergeCell ref="A3:J3"/>
    <mergeCell ref="A5:A7"/>
    <mergeCell ref="B5:B7"/>
  </mergeCells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2020-05-20T08:18:44Z</dcterms:created>
  <dcterms:modified xsi:type="dcterms:W3CDTF">2020-05-20T08:19:43Z</dcterms:modified>
</cp:coreProperties>
</file>