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7875"/>
  </bookViews>
  <sheets>
    <sheet name="2019-2022 +УУР" sheetId="3" r:id="rId1"/>
  </sheets>
  <definedNames>
    <definedName name="_xlnm.Print_Titles" localSheetId="0">'2019-2022 +УУР'!$5:$8</definedName>
  </definedNames>
  <calcPr calcId="145621"/>
</workbook>
</file>

<file path=xl/calcChain.xml><?xml version="1.0" encoding="utf-8"?>
<calcChain xmlns="http://schemas.openxmlformats.org/spreadsheetml/2006/main">
  <c r="L9" i="3" l="1"/>
  <c r="N9" i="3"/>
  <c r="U9" i="3" l="1"/>
  <c r="U10" i="3"/>
  <c r="V9" i="3"/>
  <c r="T9" i="3"/>
  <c r="U41" i="3"/>
  <c r="S10" i="3" l="1"/>
  <c r="S9" i="3"/>
  <c r="D9" i="3"/>
  <c r="E9" i="3"/>
  <c r="F9" i="3"/>
  <c r="G9" i="3"/>
  <c r="H9" i="3"/>
  <c r="I9" i="3"/>
  <c r="J9" i="3"/>
  <c r="C9" i="3"/>
  <c r="Q9" i="3"/>
  <c r="Q10" i="3"/>
  <c r="R9" i="3"/>
  <c r="P9" i="3"/>
  <c r="Q41" i="3"/>
  <c r="O9" i="3" l="1"/>
  <c r="O10" i="3"/>
  <c r="O41" i="3"/>
  <c r="S52" i="3"/>
  <c r="O52" i="3"/>
  <c r="K52" i="3"/>
  <c r="G52" i="3"/>
  <c r="C52" i="3"/>
  <c r="S51" i="3"/>
  <c r="O51" i="3"/>
  <c r="K51" i="3"/>
  <c r="G51" i="3"/>
  <c r="C51" i="3"/>
  <c r="S50" i="3"/>
  <c r="O50" i="3"/>
  <c r="K50" i="3"/>
  <c r="G50" i="3"/>
  <c r="C50" i="3"/>
  <c r="S49" i="3"/>
  <c r="O49" i="3"/>
  <c r="K49" i="3"/>
  <c r="G49" i="3"/>
  <c r="C49" i="3"/>
  <c r="S48" i="3"/>
  <c r="O48" i="3"/>
  <c r="K48" i="3"/>
  <c r="G48" i="3"/>
  <c r="C48" i="3"/>
  <c r="S47" i="3"/>
  <c r="O47" i="3"/>
  <c r="K47" i="3"/>
  <c r="G47" i="3"/>
  <c r="C47" i="3"/>
  <c r="S46" i="3"/>
  <c r="O46" i="3"/>
  <c r="K46" i="3"/>
  <c r="G46" i="3"/>
  <c r="C46" i="3"/>
  <c r="S45" i="3"/>
  <c r="O45" i="3"/>
  <c r="K45" i="3"/>
  <c r="G45" i="3"/>
  <c r="C45" i="3"/>
  <c r="S44" i="3"/>
  <c r="O44" i="3"/>
  <c r="K44" i="3"/>
  <c r="G44" i="3"/>
  <c r="C44" i="3"/>
  <c r="S43" i="3"/>
  <c r="O43" i="3"/>
  <c r="K43" i="3"/>
  <c r="G43" i="3"/>
  <c r="C43" i="3"/>
  <c r="S42" i="3"/>
  <c r="O42" i="3"/>
  <c r="K42" i="3"/>
  <c r="G42" i="3"/>
  <c r="C42" i="3"/>
  <c r="S41" i="3"/>
  <c r="K41" i="3"/>
  <c r="G41" i="3"/>
  <c r="C41" i="3"/>
  <c r="S40" i="3"/>
  <c r="O40" i="3"/>
  <c r="K40" i="3"/>
  <c r="G40" i="3"/>
  <c r="C40" i="3"/>
  <c r="S39" i="3"/>
  <c r="O39" i="3"/>
  <c r="K39" i="3"/>
  <c r="G39" i="3"/>
  <c r="C39" i="3"/>
  <c r="S38" i="3"/>
  <c r="O38" i="3"/>
  <c r="K38" i="3"/>
  <c r="G38" i="3"/>
  <c r="C38" i="3"/>
  <c r="S37" i="3"/>
  <c r="O37" i="3"/>
  <c r="K37" i="3"/>
  <c r="G37" i="3"/>
  <c r="C37" i="3"/>
  <c r="S36" i="3"/>
  <c r="O36" i="3"/>
  <c r="K36" i="3"/>
  <c r="G36" i="3"/>
  <c r="C36" i="3"/>
  <c r="S35" i="3"/>
  <c r="O35" i="3"/>
  <c r="K35" i="3"/>
  <c r="G35" i="3"/>
  <c r="C35" i="3"/>
  <c r="S34" i="3"/>
  <c r="O34" i="3"/>
  <c r="K34" i="3"/>
  <c r="G34" i="3"/>
  <c r="C34" i="3"/>
  <c r="S33" i="3"/>
  <c r="O33" i="3"/>
  <c r="K33" i="3"/>
  <c r="G33" i="3"/>
  <c r="C33" i="3"/>
  <c r="S32" i="3"/>
  <c r="O32" i="3"/>
  <c r="K32" i="3"/>
  <c r="G32" i="3"/>
  <c r="C32" i="3"/>
  <c r="S31" i="3"/>
  <c r="O31" i="3"/>
  <c r="K31" i="3"/>
  <c r="G31" i="3"/>
  <c r="C31" i="3"/>
  <c r="S30" i="3"/>
  <c r="O30" i="3"/>
  <c r="K30" i="3"/>
  <c r="G30" i="3"/>
  <c r="C30" i="3"/>
  <c r="S29" i="3"/>
  <c r="O29" i="3"/>
  <c r="K29" i="3"/>
  <c r="G29" i="3"/>
  <c r="C29" i="3"/>
  <c r="S28" i="3"/>
  <c r="O28" i="3"/>
  <c r="K28" i="3"/>
  <c r="G28" i="3"/>
  <c r="C28" i="3"/>
  <c r="S27" i="3"/>
  <c r="O27" i="3"/>
  <c r="K27" i="3"/>
  <c r="G27" i="3"/>
  <c r="C27" i="3"/>
  <c r="S26" i="3"/>
  <c r="O26" i="3"/>
  <c r="K26" i="3"/>
  <c r="G26" i="3"/>
  <c r="C26" i="3"/>
  <c r="S25" i="3"/>
  <c r="O25" i="3"/>
  <c r="K25" i="3"/>
  <c r="G25" i="3"/>
  <c r="C25" i="3"/>
  <c r="S24" i="3"/>
  <c r="O24" i="3"/>
  <c r="K24" i="3"/>
  <c r="G24" i="3"/>
  <c r="C24" i="3"/>
  <c r="S23" i="3"/>
  <c r="O23" i="3"/>
  <c r="K23" i="3"/>
  <c r="G23" i="3"/>
  <c r="C23" i="3"/>
  <c r="S22" i="3"/>
  <c r="O22" i="3"/>
  <c r="K22" i="3"/>
  <c r="G22" i="3"/>
  <c r="C22" i="3"/>
  <c r="S21" i="3"/>
  <c r="O21" i="3"/>
  <c r="K21" i="3"/>
  <c r="G21" i="3"/>
  <c r="C21" i="3"/>
  <c r="S20" i="3"/>
  <c r="O20" i="3"/>
  <c r="K20" i="3"/>
  <c r="G20" i="3"/>
  <c r="C20" i="3"/>
  <c r="S19" i="3"/>
  <c r="O19" i="3"/>
  <c r="K19" i="3"/>
  <c r="G19" i="3"/>
  <c r="C19" i="3"/>
  <c r="S18" i="3"/>
  <c r="O18" i="3"/>
  <c r="K18" i="3"/>
  <c r="G18" i="3"/>
  <c r="C18" i="3"/>
  <c r="S17" i="3"/>
  <c r="O17" i="3"/>
  <c r="K17" i="3"/>
  <c r="G17" i="3"/>
  <c r="C17" i="3"/>
  <c r="S16" i="3"/>
  <c r="O16" i="3"/>
  <c r="K16" i="3"/>
  <c r="G16" i="3"/>
  <c r="C16" i="3"/>
  <c r="S15" i="3"/>
  <c r="O15" i="3"/>
  <c r="K15" i="3"/>
  <c r="G15" i="3"/>
  <c r="C15" i="3"/>
  <c r="S14" i="3"/>
  <c r="O14" i="3"/>
  <c r="K14" i="3"/>
  <c r="G14" i="3"/>
  <c r="C14" i="3"/>
  <c r="S13" i="3"/>
  <c r="O13" i="3"/>
  <c r="K13" i="3"/>
  <c r="G13" i="3"/>
  <c r="C13" i="3"/>
  <c r="S12" i="3"/>
  <c r="O12" i="3"/>
  <c r="K12" i="3"/>
  <c r="G12" i="3"/>
  <c r="C12" i="3"/>
  <c r="C10" i="3" s="1"/>
  <c r="S11" i="3"/>
  <c r="O11" i="3"/>
  <c r="K11" i="3"/>
  <c r="G11" i="3"/>
  <c r="C11" i="3"/>
  <c r="V10" i="3"/>
  <c r="T10" i="3"/>
  <c r="R10" i="3"/>
  <c r="P10" i="3"/>
  <c r="N10" i="3"/>
  <c r="M10" i="3"/>
  <c r="M9" i="3" s="1"/>
  <c r="L10" i="3"/>
  <c r="J10" i="3"/>
  <c r="I10" i="3"/>
  <c r="H10" i="3"/>
  <c r="F10" i="3"/>
  <c r="E10" i="3"/>
  <c r="D10" i="3"/>
  <c r="K10" i="3" l="1"/>
  <c r="K9" i="3" s="1"/>
  <c r="G10" i="3"/>
</calcChain>
</file>

<file path=xl/comments1.xml><?xml version="1.0" encoding="utf-8"?>
<comments xmlns="http://schemas.openxmlformats.org/spreadsheetml/2006/main">
  <authors>
    <author>Старостина Рузанна Левоновна</author>
  </authors>
  <commentList>
    <comment ref="Q41" authorId="0">
      <text>
        <r>
          <rPr>
            <b/>
            <sz val="9"/>
            <color indexed="81"/>
            <rFont val="Tahoma"/>
            <family val="2"/>
            <charset val="204"/>
          </rPr>
          <t>Старостина Рузанна Левоновна:</t>
        </r>
        <r>
          <rPr>
            <sz val="9"/>
            <color indexed="81"/>
            <rFont val="Tahoma"/>
            <family val="2"/>
            <charset val="204"/>
          </rPr>
          <t xml:space="preserve">
8563987,3 т.р. - условники</t>
        </r>
      </text>
    </comment>
    <comment ref="U41" authorId="0">
      <text>
        <r>
          <rPr>
            <b/>
            <sz val="9"/>
            <color indexed="81"/>
            <rFont val="Tahoma"/>
            <family val="2"/>
            <charset val="204"/>
          </rPr>
          <t>Старостина Рузанна Левоновна:</t>
        </r>
        <r>
          <rPr>
            <sz val="9"/>
            <color indexed="81"/>
            <rFont val="Tahoma"/>
            <family val="2"/>
            <charset val="204"/>
          </rPr>
          <t xml:space="preserve">
17218607,1 т.р. - условники</t>
        </r>
      </text>
    </comment>
  </commentList>
</comments>
</file>

<file path=xl/sharedStrings.xml><?xml version="1.0" encoding="utf-8"?>
<sst xmlns="http://schemas.openxmlformats.org/spreadsheetml/2006/main" count="138" uniqueCount="122">
  <si>
    <t>Комитет финансов Ленинградской области</t>
  </si>
  <si>
    <t>КВСР</t>
  </si>
  <si>
    <t>Наименование КВСР</t>
  </si>
  <si>
    <t>ИТОГО:</t>
  </si>
  <si>
    <t>029</t>
  </si>
  <si>
    <t>Комитет по дорожному хозяйству Ленинградской области</t>
  </si>
  <si>
    <t>047</t>
  </si>
  <si>
    <t>государственное казенное учреждение Ленинградской области "Государственный экспертный институт регионального законодательства"</t>
  </si>
  <si>
    <t>065</t>
  </si>
  <si>
    <t>Избирательная комиссия Ленинградской области</t>
  </si>
  <si>
    <t>068</t>
  </si>
  <si>
    <t>Комитет общего и профессионального образования Ленинградской области</t>
  </si>
  <si>
    <t>075</t>
  </si>
  <si>
    <t>Комитет по агропромышленному и рыбохозяйственному комплексу Ленинградской области</t>
  </si>
  <si>
    <t>078</t>
  </si>
  <si>
    <t>Контрольно-счетная палата Ленинградской области</t>
  </si>
  <si>
    <t>121</t>
  </si>
  <si>
    <t>Представительство Губернатора и Правительства Ленинградской области при Правительстве Российской Федерации</t>
  </si>
  <si>
    <t>133</t>
  </si>
  <si>
    <t>Управление делами Правительства Ленинградской области</t>
  </si>
  <si>
    <t>252</t>
  </si>
  <si>
    <t>253</t>
  </si>
  <si>
    <t>управление Ленинградской области по организации и контролю деятельности по обращению с отходами</t>
  </si>
  <si>
    <t>254</t>
  </si>
  <si>
    <t>управление Ленинградской области по транспорту</t>
  </si>
  <si>
    <t>801</t>
  </si>
  <si>
    <t>Ленинградский областной комитет по управлению государственным имуществом</t>
  </si>
  <si>
    <t>931</t>
  </si>
  <si>
    <t>управление записи актов гражданского состояния Ленинградской области</t>
  </si>
  <si>
    <t>949</t>
  </si>
  <si>
    <t>Уполномоченный по защите прав предпринимателей в Ленинградской области</t>
  </si>
  <si>
    <t>950</t>
  </si>
  <si>
    <t>960</t>
  </si>
  <si>
    <t>Законодательное собрание Ленинградской области</t>
  </si>
  <si>
    <t>961</t>
  </si>
  <si>
    <t>комитет по физической культуре и спорту Ленинградской области</t>
  </si>
  <si>
    <t>962</t>
  </si>
  <si>
    <t>комитет по культуре Ленинградской области</t>
  </si>
  <si>
    <t>970</t>
  </si>
  <si>
    <t>комитет по труду и занятости населения Ленинградской области</t>
  </si>
  <si>
    <t>972</t>
  </si>
  <si>
    <t>Комитет правопорядка и безопасности Ленинградской области</t>
  </si>
  <si>
    <t>974</t>
  </si>
  <si>
    <t>Комитет по природным ресурсам Ленинградской области</t>
  </si>
  <si>
    <t>976</t>
  </si>
  <si>
    <t>Комитет по печати и связям с общественностью Ленинградской области</t>
  </si>
  <si>
    <t>977</t>
  </si>
  <si>
    <t>Комитет экономического развития и инвестиционной деятельности Ленинградской области</t>
  </si>
  <si>
    <t>978</t>
  </si>
  <si>
    <t>Комитет по топливно-энергетическому комплексу Ленинградской области</t>
  </si>
  <si>
    <t>979</t>
  </si>
  <si>
    <t>комитет по развитию малого, среднего бизнеса и потребительского рынка Ленинградской области</t>
  </si>
  <si>
    <t>980</t>
  </si>
  <si>
    <t>комитет Ленинградской области по туризму</t>
  </si>
  <si>
    <t>981</t>
  </si>
  <si>
    <t>комитет по строительству Ленинградской области</t>
  </si>
  <si>
    <t>982</t>
  </si>
  <si>
    <t>Комитет государственного экологического надзора Ленинградской области</t>
  </si>
  <si>
    <t>983</t>
  </si>
  <si>
    <t>комитет по охране, контролю и регулированию использования объектов животного мира Ленинградской области</t>
  </si>
  <si>
    <t>984</t>
  </si>
  <si>
    <t>комитет по жилищно-коммунальному хозяйству Ленинградской области</t>
  </si>
  <si>
    <t>985</t>
  </si>
  <si>
    <t>986</t>
  </si>
  <si>
    <t>Комитет по здравоохранению Ленинградской области</t>
  </si>
  <si>
    <t>987</t>
  </si>
  <si>
    <t>комитет по социальной защите населения Ленинградской области</t>
  </si>
  <si>
    <t>988</t>
  </si>
  <si>
    <t>Архивное управление Ленинградской области</t>
  </si>
  <si>
    <t>990</t>
  </si>
  <si>
    <t>комитет по местному самоуправлению, межнациональным и межконфессиональным отношениям Ленинградской области</t>
  </si>
  <si>
    <t>992</t>
  </si>
  <si>
    <t>управление Ленинградской области по государственному техническому надзору и контролю</t>
  </si>
  <si>
    <t>993</t>
  </si>
  <si>
    <t>комитет по молодежной политике Ленинградской области</t>
  </si>
  <si>
    <t>995</t>
  </si>
  <si>
    <t>Уполномоченный по правам человека в Ленинградской области</t>
  </si>
  <si>
    <t>996</t>
  </si>
  <si>
    <t>Управление ветеринарии Ленинградской области</t>
  </si>
  <si>
    <t>997</t>
  </si>
  <si>
    <t>Комитет государственного заказа Ленинградской области</t>
  </si>
  <si>
    <t>998</t>
  </si>
  <si>
    <t>Уполномоченный по правам ребенка в Ленинградской области</t>
  </si>
  <si>
    <t>тыс.рублей</t>
  </si>
  <si>
    <t>1</t>
  </si>
  <si>
    <t>2</t>
  </si>
  <si>
    <t>3</t>
  </si>
  <si>
    <t>4</t>
  </si>
  <si>
    <t>5</t>
  </si>
  <si>
    <t>6</t>
  </si>
  <si>
    <t>7</t>
  </si>
  <si>
    <t>ФБ</t>
  </si>
  <si>
    <t>ОБ</t>
  </si>
  <si>
    <t>Иные безвозмездные поступления</t>
  </si>
  <si>
    <t>Всего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</si>
  <si>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</si>
  <si>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</si>
  <si>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</si>
  <si>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</si>
  <si>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</si>
  <si>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</si>
  <si>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</si>
  <si>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</si>
  <si>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</si>
  <si>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</si>
  <si>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</si>
  <si>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</si>
  <si>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</si>
  <si>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</si>
  <si>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</si>
  <si>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ВСПОМОГАТЕЛЬНАЯ ТАБЛИЦА  ДЛЯ  РЕЕСТРА  РАСХОДНЫХ  ОБЯЗАТЕЛЬСТВ  НА 2018-2021 ГОДЫ</t>
  </si>
  <si>
    <t>989</t>
  </si>
  <si>
    <t>комитет государственного строительного надзора и государственной экспертизы Ленинградской области</t>
  </si>
  <si>
    <t>2019 год</t>
  </si>
  <si>
    <t>по плану (уточненный план на 01.01.2020)</t>
  </si>
  <si>
    <t>по факту (на 01.01.2020)</t>
  </si>
  <si>
    <t>2021 год
(закон о бюджете от 04.12.2019 №94-оз+№32-оз)</t>
  </si>
  <si>
    <t>2022 год
(закон о бюджете от 04.12.2019 №94-оз+№32-оз)</t>
  </si>
  <si>
    <t>Комитет цифрового развития Ленинградской области</t>
  </si>
  <si>
    <t>комитет градостроительной политики Ленинградской области</t>
  </si>
  <si>
    <t>ИТОГО+УУР</t>
  </si>
  <si>
    <t>2020 год
(уточненный план на 30.04.2020)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</si>
</sst>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0"/>
      <name val="Arial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164" fontId="2" fillId="0" borderId="2" xfId="0" applyNumberFormat="1" applyFont="1" applyFill="1" applyBorder="1" applyAlignment="1" applyProtection="1">
      <alignment horizontal="right" vertical="center" wrapText="1"/>
    </xf>
    <xf numFmtId="0" fontId="2" fillId="0" borderId="0" xfId="0" applyFont="1" applyFill="1" applyBorder="1" applyAlignment="1" applyProtection="1"/>
    <xf numFmtId="0" fontId="2" fillId="0" borderId="0" xfId="0" applyFont="1" applyFill="1" applyBorder="1"/>
    <xf numFmtId="0" fontId="2" fillId="0" borderId="0" xfId="0" applyFont="1" applyFill="1"/>
    <xf numFmtId="0" fontId="2" fillId="0" borderId="0" xfId="0" applyFont="1" applyFill="1" applyAlignment="1">
      <alignment horizontal="right"/>
    </xf>
    <xf numFmtId="49" fontId="1" fillId="0" borderId="1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 applyProtection="1">
      <alignment horizontal="right"/>
    </xf>
    <xf numFmtId="49" fontId="2" fillId="0" borderId="2" xfId="0" applyNumberFormat="1" applyFont="1" applyFill="1" applyBorder="1" applyAlignment="1" applyProtection="1">
      <alignment horizontal="center" vertical="center" wrapText="1"/>
    </xf>
    <xf numFmtId="49" fontId="2" fillId="0" borderId="2" xfId="0" applyNumberFormat="1" applyFont="1" applyFill="1" applyBorder="1" applyAlignment="1" applyProtection="1">
      <alignment horizontal="left" vertical="center" wrapText="1"/>
    </xf>
    <xf numFmtId="49" fontId="3" fillId="0" borderId="3" xfId="0" applyNumberFormat="1" applyFont="1" applyFill="1" applyBorder="1" applyAlignment="1" applyProtection="1">
      <alignment horizontal="left"/>
    </xf>
    <xf numFmtId="49" fontId="3" fillId="0" borderId="5" xfId="0" applyNumberFormat="1" applyFont="1" applyFill="1" applyBorder="1" applyAlignment="1" applyProtection="1">
      <alignment horizontal="left"/>
    </xf>
    <xf numFmtId="0" fontId="3" fillId="0" borderId="0" xfId="0" applyFont="1" applyFill="1" applyAlignment="1">
      <alignment horizontal="center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49" fontId="4" fillId="0" borderId="1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V52"/>
  <sheetViews>
    <sheetView showGridLines="0" tabSelected="1" zoomScaleNormal="100" workbookViewId="0">
      <pane xSplit="2" ySplit="10" topLeftCell="C11" activePane="bottomRight" state="frozen"/>
      <selection pane="topRight" activeCell="C1" sqref="C1"/>
      <selection pane="bottomLeft" activeCell="A10" sqref="A10"/>
      <selection pane="bottomRight" activeCell="M23" sqref="M23"/>
    </sheetView>
  </sheetViews>
  <sheetFormatPr defaultRowHeight="15.75" x14ac:dyDescent="0.25"/>
  <cols>
    <col min="1" max="1" width="7.42578125" style="4" customWidth="1"/>
    <col min="2" max="2" width="43.7109375" style="4" customWidth="1"/>
    <col min="3" max="3" width="14.85546875" style="4" customWidth="1"/>
    <col min="4" max="4" width="14" style="4" customWidth="1"/>
    <col min="5" max="5" width="14.7109375" style="4" customWidth="1"/>
    <col min="6" max="6" width="13.42578125" style="4" customWidth="1"/>
    <col min="7" max="7" width="15.140625" style="4" customWidth="1"/>
    <col min="8" max="8" width="14.7109375" style="4" customWidth="1"/>
    <col min="9" max="9" width="14.42578125" style="4" customWidth="1"/>
    <col min="10" max="10" width="14.5703125" style="4" customWidth="1"/>
    <col min="11" max="14" width="15.42578125" style="4" customWidth="1"/>
    <col min="15" max="15" width="16.7109375" style="4" customWidth="1"/>
    <col min="16" max="16" width="14" style="4" customWidth="1"/>
    <col min="17" max="17" width="15.42578125" style="4" customWidth="1"/>
    <col min="18" max="18" width="14.85546875" style="4" customWidth="1"/>
    <col min="19" max="19" width="15.42578125" style="4" customWidth="1"/>
    <col min="20" max="20" width="12.85546875" style="4" customWidth="1"/>
    <col min="21" max="21" width="14.5703125" style="4" customWidth="1"/>
    <col min="22" max="22" width="14" style="4" customWidth="1"/>
    <col min="23" max="24" width="9.140625" style="4" customWidth="1"/>
    <col min="25" max="16384" width="9.140625" style="4"/>
  </cols>
  <sheetData>
    <row r="1" spans="1:22" s="3" customFormat="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22" x14ac:dyDescent="0.25">
      <c r="A2" s="12" t="s">
        <v>110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</row>
    <row r="4" spans="1:22" x14ac:dyDescent="0.25">
      <c r="A4" s="2"/>
      <c r="S4" s="5"/>
      <c r="V4" s="5" t="s">
        <v>83</v>
      </c>
    </row>
    <row r="5" spans="1:22" ht="15.75" customHeight="1" x14ac:dyDescent="0.25">
      <c r="A5" s="13" t="s">
        <v>1</v>
      </c>
      <c r="B5" s="13" t="s">
        <v>2</v>
      </c>
      <c r="C5" s="14" t="s">
        <v>113</v>
      </c>
      <c r="D5" s="15"/>
      <c r="E5" s="15"/>
      <c r="F5" s="15"/>
      <c r="G5" s="15"/>
      <c r="H5" s="15"/>
      <c r="I5" s="15"/>
      <c r="J5" s="16"/>
      <c r="K5" s="17" t="s">
        <v>121</v>
      </c>
      <c r="L5" s="18"/>
      <c r="M5" s="18"/>
      <c r="N5" s="19"/>
      <c r="O5" s="17" t="s">
        <v>116</v>
      </c>
      <c r="P5" s="18"/>
      <c r="Q5" s="18"/>
      <c r="R5" s="19"/>
      <c r="S5" s="17" t="s">
        <v>117</v>
      </c>
      <c r="T5" s="18"/>
      <c r="U5" s="18"/>
      <c r="V5" s="19"/>
    </row>
    <row r="6" spans="1:22" ht="15.75" customHeight="1" x14ac:dyDescent="0.25">
      <c r="A6" s="13"/>
      <c r="B6" s="13"/>
      <c r="C6" s="23" t="s">
        <v>114</v>
      </c>
      <c r="D6" s="23"/>
      <c r="E6" s="23"/>
      <c r="F6" s="23"/>
      <c r="G6" s="24" t="s">
        <v>115</v>
      </c>
      <c r="H6" s="25"/>
      <c r="I6" s="25"/>
      <c r="J6" s="26"/>
      <c r="K6" s="20"/>
      <c r="L6" s="21"/>
      <c r="M6" s="21"/>
      <c r="N6" s="22"/>
      <c r="O6" s="20"/>
      <c r="P6" s="21"/>
      <c r="Q6" s="21"/>
      <c r="R6" s="22"/>
      <c r="S6" s="20"/>
      <c r="T6" s="21"/>
      <c r="U6" s="21"/>
      <c r="V6" s="22"/>
    </row>
    <row r="7" spans="1:22" ht="53.25" customHeight="1" x14ac:dyDescent="0.25">
      <c r="A7" s="13"/>
      <c r="B7" s="13"/>
      <c r="C7" s="6" t="s">
        <v>94</v>
      </c>
      <c r="D7" s="6" t="s">
        <v>91</v>
      </c>
      <c r="E7" s="6" t="s">
        <v>92</v>
      </c>
      <c r="F7" s="6" t="s">
        <v>93</v>
      </c>
      <c r="G7" s="6" t="s">
        <v>94</v>
      </c>
      <c r="H7" s="6" t="s">
        <v>91</v>
      </c>
      <c r="I7" s="6" t="s">
        <v>92</v>
      </c>
      <c r="J7" s="6" t="s">
        <v>93</v>
      </c>
      <c r="K7" s="6" t="s">
        <v>94</v>
      </c>
      <c r="L7" s="6" t="s">
        <v>91</v>
      </c>
      <c r="M7" s="6" t="s">
        <v>92</v>
      </c>
      <c r="N7" s="6" t="s">
        <v>93</v>
      </c>
      <c r="O7" s="6" t="s">
        <v>94</v>
      </c>
      <c r="P7" s="6" t="s">
        <v>91</v>
      </c>
      <c r="Q7" s="6" t="s">
        <v>92</v>
      </c>
      <c r="R7" s="6" t="s">
        <v>93</v>
      </c>
      <c r="S7" s="6" t="s">
        <v>94</v>
      </c>
      <c r="T7" s="6" t="s">
        <v>91</v>
      </c>
      <c r="U7" s="6" t="s">
        <v>92</v>
      </c>
      <c r="V7" s="6" t="s">
        <v>93</v>
      </c>
    </row>
    <row r="8" spans="1:22" ht="14.25" customHeight="1" x14ac:dyDescent="0.25">
      <c r="A8" s="6" t="s">
        <v>84</v>
      </c>
      <c r="B8" s="6" t="s">
        <v>85</v>
      </c>
      <c r="C8" s="6" t="s">
        <v>86</v>
      </c>
      <c r="D8" s="6" t="s">
        <v>87</v>
      </c>
      <c r="E8" s="6" t="s">
        <v>88</v>
      </c>
      <c r="F8" s="6" t="s">
        <v>89</v>
      </c>
      <c r="G8" s="6" t="s">
        <v>90</v>
      </c>
      <c r="H8" s="6" t="s">
        <v>95</v>
      </c>
      <c r="I8" s="6" t="s">
        <v>96</v>
      </c>
      <c r="J8" s="6" t="s">
        <v>97</v>
      </c>
      <c r="K8" s="6" t="s">
        <v>98</v>
      </c>
      <c r="L8" s="6" t="s">
        <v>99</v>
      </c>
      <c r="M8" s="6" t="s">
        <v>100</v>
      </c>
      <c r="N8" s="6" t="s">
        <v>101</v>
      </c>
      <c r="O8" s="6" t="s">
        <v>102</v>
      </c>
      <c r="P8" s="6" t="s">
        <v>103</v>
      </c>
      <c r="Q8" s="6" t="s">
        <v>104</v>
      </c>
      <c r="R8" s="6" t="s">
        <v>105</v>
      </c>
      <c r="S8" s="6" t="s">
        <v>106</v>
      </c>
      <c r="T8" s="6" t="s">
        <v>107</v>
      </c>
      <c r="U8" s="6" t="s">
        <v>108</v>
      </c>
      <c r="V8" s="6" t="s">
        <v>109</v>
      </c>
    </row>
    <row r="9" spans="1:22" ht="14.25" customHeight="1" x14ac:dyDescent="0.25">
      <c r="A9" s="10" t="s">
        <v>120</v>
      </c>
      <c r="B9" s="11"/>
      <c r="C9" s="7">
        <f>C10</f>
        <v>144781533.59999999</v>
      </c>
      <c r="D9" s="7">
        <f t="shared" ref="D9:J9" si="0">D10</f>
        <v>10869579.600000001</v>
      </c>
      <c r="E9" s="7">
        <f t="shared" si="0"/>
        <v>132791554</v>
      </c>
      <c r="F9" s="7">
        <f t="shared" si="0"/>
        <v>1120400</v>
      </c>
      <c r="G9" s="7">
        <f t="shared" si="0"/>
        <v>141011668.10000002</v>
      </c>
      <c r="H9" s="7">
        <f t="shared" si="0"/>
        <v>10563288.500000002</v>
      </c>
      <c r="I9" s="7">
        <f t="shared" si="0"/>
        <v>129649124.69999999</v>
      </c>
      <c r="J9" s="7">
        <f t="shared" si="0"/>
        <v>799254.9</v>
      </c>
      <c r="K9" s="7">
        <f>K10</f>
        <v>165877424.40000001</v>
      </c>
      <c r="L9" s="7">
        <f t="shared" ref="L9:N9" si="1">L10</f>
        <v>13561332.6</v>
      </c>
      <c r="M9" s="7">
        <f t="shared" si="1"/>
        <v>150815105.99999997</v>
      </c>
      <c r="N9" s="7">
        <f t="shared" si="1"/>
        <v>1500985.8</v>
      </c>
      <c r="O9" s="7">
        <f t="shared" ref="O9:O15" si="2">P9+Q9+R9</f>
        <v>164683331.89999998</v>
      </c>
      <c r="P9" s="7">
        <f>P10</f>
        <v>12075476.6</v>
      </c>
      <c r="Q9" s="7">
        <f>Q10+8563987.3</f>
        <v>151349812.79999998</v>
      </c>
      <c r="R9" s="7">
        <f t="shared" ref="R9" si="3">R10</f>
        <v>1258042.5</v>
      </c>
      <c r="S9" s="7">
        <f t="shared" ref="S9" si="4">T9+U9+V9</f>
        <v>169071761.69999999</v>
      </c>
      <c r="T9" s="7">
        <f>T10</f>
        <v>12131509.199999999</v>
      </c>
      <c r="U9" s="7">
        <f>U10+17218607.1</f>
        <v>156496195.19999999</v>
      </c>
      <c r="V9" s="7">
        <f t="shared" ref="V9" si="5">V10</f>
        <v>444057.3</v>
      </c>
    </row>
    <row r="10" spans="1:22" x14ac:dyDescent="0.25">
      <c r="A10" s="10" t="s">
        <v>3</v>
      </c>
      <c r="B10" s="11"/>
      <c r="C10" s="7">
        <f t="shared" ref="C10:I10" si="6">SUM(C11:C52)</f>
        <v>144781533.59999999</v>
      </c>
      <c r="D10" s="7">
        <f t="shared" si="6"/>
        <v>10869579.600000001</v>
      </c>
      <c r="E10" s="7">
        <f t="shared" si="6"/>
        <v>132791554</v>
      </c>
      <c r="F10" s="7">
        <f t="shared" si="6"/>
        <v>1120400</v>
      </c>
      <c r="G10" s="7">
        <f t="shared" si="6"/>
        <v>141011668.10000002</v>
      </c>
      <c r="H10" s="7">
        <f t="shared" si="6"/>
        <v>10563288.500000002</v>
      </c>
      <c r="I10" s="7">
        <f t="shared" si="6"/>
        <v>129649124.69999999</v>
      </c>
      <c r="J10" s="7">
        <f t="shared" ref="J10" si="7">SUM(J11:J52)</f>
        <v>799254.9</v>
      </c>
      <c r="K10" s="7">
        <f>SUM(K11:K52)</f>
        <v>165877424.40000001</v>
      </c>
      <c r="L10" s="7">
        <f>SUM(L11:L52)</f>
        <v>13561332.6</v>
      </c>
      <c r="M10" s="7">
        <f>SUM(M11:M52)</f>
        <v>150815105.99999997</v>
      </c>
      <c r="N10" s="7">
        <f>SUM(N11:N52)</f>
        <v>1500985.8</v>
      </c>
      <c r="O10" s="7">
        <f t="shared" si="2"/>
        <v>156119344.59999996</v>
      </c>
      <c r="P10" s="7">
        <f t="shared" ref="P10:V10" si="8">SUM(P11:P52)</f>
        <v>12075476.6</v>
      </c>
      <c r="Q10" s="7">
        <f>SUM(Q11:Q52)-8563987.3</f>
        <v>142785825.49999997</v>
      </c>
      <c r="R10" s="7">
        <f t="shared" si="8"/>
        <v>1258042.5</v>
      </c>
      <c r="S10" s="7">
        <f t="shared" ref="S10" si="9">T10+U10+V10</f>
        <v>151853154.59999999</v>
      </c>
      <c r="T10" s="7">
        <f t="shared" si="8"/>
        <v>12131509.199999999</v>
      </c>
      <c r="U10" s="7">
        <f>SUM(U11:U52)-17218607.1</f>
        <v>139277588.09999999</v>
      </c>
      <c r="V10" s="7">
        <f t="shared" si="8"/>
        <v>444057.3</v>
      </c>
    </row>
    <row r="11" spans="1:22" ht="31.5" x14ac:dyDescent="0.25">
      <c r="A11" s="8" t="s">
        <v>4</v>
      </c>
      <c r="B11" s="9" t="s">
        <v>5</v>
      </c>
      <c r="C11" s="1">
        <f>D11+E11+F11</f>
        <v>11980334.300000001</v>
      </c>
      <c r="D11" s="1">
        <v>1133003</v>
      </c>
      <c r="E11" s="1">
        <v>10847331.300000001</v>
      </c>
      <c r="F11" s="1"/>
      <c r="G11" s="1">
        <f>H11+I11+J11</f>
        <v>11220968</v>
      </c>
      <c r="H11" s="1">
        <v>1133003</v>
      </c>
      <c r="I11" s="1">
        <v>10087965</v>
      </c>
      <c r="J11" s="1"/>
      <c r="K11" s="1">
        <f>L11+M11+N11</f>
        <v>13702257.6</v>
      </c>
      <c r="L11" s="1">
        <v>200000</v>
      </c>
      <c r="M11" s="1">
        <v>13422257.6</v>
      </c>
      <c r="N11" s="1">
        <v>80000</v>
      </c>
      <c r="O11" s="1">
        <f t="shared" si="2"/>
        <v>14911408.9</v>
      </c>
      <c r="P11" s="1">
        <v>2861343.9</v>
      </c>
      <c r="Q11" s="1">
        <v>12050065</v>
      </c>
      <c r="R11" s="1"/>
      <c r="S11" s="1">
        <f>T11+U11+V11</f>
        <v>15974197.9</v>
      </c>
      <c r="T11" s="1">
        <v>2868333.6</v>
      </c>
      <c r="U11" s="1">
        <v>13105864.300000001</v>
      </c>
      <c r="V11" s="1"/>
    </row>
    <row r="12" spans="1:22" ht="63" x14ac:dyDescent="0.25">
      <c r="A12" s="8" t="s">
        <v>6</v>
      </c>
      <c r="B12" s="9" t="s">
        <v>7</v>
      </c>
      <c r="C12" s="1">
        <f t="shared" ref="C12:C52" si="10">D12+E12+F12</f>
        <v>40022.800000000003</v>
      </c>
      <c r="D12" s="1">
        <v>0</v>
      </c>
      <c r="E12" s="1">
        <v>40022.800000000003</v>
      </c>
      <c r="F12" s="1"/>
      <c r="G12" s="1">
        <f t="shared" ref="G12:G13" si="11">H12+I12+J12</f>
        <v>39796.9</v>
      </c>
      <c r="H12" s="1">
        <v>0</v>
      </c>
      <c r="I12" s="1">
        <v>39796.9</v>
      </c>
      <c r="J12" s="1"/>
      <c r="K12" s="1">
        <f t="shared" ref="K12:K52" si="12">L12+M12+N12</f>
        <v>41381</v>
      </c>
      <c r="L12" s="1"/>
      <c r="M12" s="1">
        <v>41381</v>
      </c>
      <c r="N12" s="1"/>
      <c r="O12" s="1">
        <f t="shared" si="2"/>
        <v>43036</v>
      </c>
      <c r="P12" s="1"/>
      <c r="Q12" s="1">
        <v>43036</v>
      </c>
      <c r="R12" s="1"/>
      <c r="S12" s="1">
        <f>T12+U12+V12</f>
        <v>44757</v>
      </c>
      <c r="T12" s="1"/>
      <c r="U12" s="1">
        <v>44757</v>
      </c>
      <c r="V12" s="1"/>
    </row>
    <row r="13" spans="1:22" ht="31.5" x14ac:dyDescent="0.25">
      <c r="A13" s="8" t="s">
        <v>8</v>
      </c>
      <c r="B13" s="9" t="s">
        <v>9</v>
      </c>
      <c r="C13" s="1">
        <f t="shared" si="10"/>
        <v>108100.9</v>
      </c>
      <c r="D13" s="1">
        <v>1466.1</v>
      </c>
      <c r="E13" s="1">
        <v>106634.79999999999</v>
      </c>
      <c r="F13" s="1"/>
      <c r="G13" s="1">
        <f t="shared" si="11"/>
        <v>104878.3</v>
      </c>
      <c r="H13" s="1">
        <v>1466.1</v>
      </c>
      <c r="I13" s="1">
        <v>103412.2</v>
      </c>
      <c r="J13" s="1"/>
      <c r="K13" s="1">
        <f t="shared" si="12"/>
        <v>258365.4</v>
      </c>
      <c r="L13" s="1"/>
      <c r="M13" s="1">
        <v>258365.4</v>
      </c>
      <c r="N13" s="1"/>
      <c r="O13" s="1">
        <f t="shared" si="2"/>
        <v>98711</v>
      </c>
      <c r="P13" s="1"/>
      <c r="Q13" s="1">
        <v>98711</v>
      </c>
      <c r="R13" s="1"/>
      <c r="S13" s="1">
        <f>T13+U13+V13</f>
        <v>102659</v>
      </c>
      <c r="T13" s="1"/>
      <c r="U13" s="1">
        <v>102659</v>
      </c>
      <c r="V13" s="1"/>
    </row>
    <row r="14" spans="1:22" ht="31.5" x14ac:dyDescent="0.25">
      <c r="A14" s="8" t="s">
        <v>10</v>
      </c>
      <c r="B14" s="9" t="s">
        <v>11</v>
      </c>
      <c r="C14" s="1">
        <f t="shared" si="10"/>
        <v>32850839.199999999</v>
      </c>
      <c r="D14" s="1">
        <v>133410.4</v>
      </c>
      <c r="E14" s="1">
        <v>32716678.800000001</v>
      </c>
      <c r="F14" s="1">
        <v>750</v>
      </c>
      <c r="G14" s="1">
        <f>H14+I14+J14</f>
        <v>32797699.199999999</v>
      </c>
      <c r="H14" s="1">
        <v>131293.5</v>
      </c>
      <c r="I14" s="1">
        <v>32665655.699999999</v>
      </c>
      <c r="J14" s="1">
        <v>750</v>
      </c>
      <c r="K14" s="1">
        <f t="shared" si="12"/>
        <v>35693287</v>
      </c>
      <c r="L14" s="1">
        <v>403149.5</v>
      </c>
      <c r="M14" s="1">
        <v>35290137.5</v>
      </c>
      <c r="N14" s="1"/>
      <c r="O14" s="1">
        <f t="shared" si="2"/>
        <v>34994328.300000004</v>
      </c>
      <c r="P14" s="1">
        <v>339451.3</v>
      </c>
      <c r="Q14" s="1">
        <v>34654877.000000007</v>
      </c>
      <c r="R14" s="1"/>
      <c r="S14" s="1">
        <f>T14+U14+V14</f>
        <v>35991039.799999997</v>
      </c>
      <c r="T14" s="1">
        <v>181157.1</v>
      </c>
      <c r="U14" s="1">
        <v>35809882.699999996</v>
      </c>
      <c r="V14" s="1"/>
    </row>
    <row r="15" spans="1:22" ht="47.25" x14ac:dyDescent="0.25">
      <c r="A15" s="8" t="s">
        <v>12</v>
      </c>
      <c r="B15" s="9" t="s">
        <v>13</v>
      </c>
      <c r="C15" s="1">
        <f t="shared" si="10"/>
        <v>5414675.0999999996</v>
      </c>
      <c r="D15" s="1">
        <v>1066300.3999999999</v>
      </c>
      <c r="E15" s="1">
        <v>4348374.6999999993</v>
      </c>
      <c r="F15" s="1"/>
      <c r="G15" s="1">
        <f>H15+I15+J15</f>
        <v>5360347.2000000011</v>
      </c>
      <c r="H15" s="1">
        <v>1066300.3999999999</v>
      </c>
      <c r="I15" s="1">
        <v>4294046.8000000007</v>
      </c>
      <c r="J15" s="1"/>
      <c r="K15" s="1">
        <f t="shared" si="12"/>
        <v>5686036.8000000007</v>
      </c>
      <c r="L15" s="1">
        <v>1043821.9</v>
      </c>
      <c r="M15" s="1">
        <v>4642214.9000000004</v>
      </c>
      <c r="N15" s="1"/>
      <c r="O15" s="1">
        <f t="shared" si="2"/>
        <v>4966101.8</v>
      </c>
      <c r="P15" s="1">
        <v>860982.8</v>
      </c>
      <c r="Q15" s="1">
        <v>4105118.9999999995</v>
      </c>
      <c r="R15" s="1"/>
      <c r="S15" s="1">
        <f>T15+U15+V15</f>
        <v>4883634.5999999996</v>
      </c>
      <c r="T15" s="1">
        <v>796101.6</v>
      </c>
      <c r="U15" s="1">
        <v>4087533</v>
      </c>
      <c r="V15" s="1"/>
    </row>
    <row r="16" spans="1:22" ht="31.5" x14ac:dyDescent="0.25">
      <c r="A16" s="8" t="s">
        <v>14</v>
      </c>
      <c r="B16" s="9" t="s">
        <v>15</v>
      </c>
      <c r="C16" s="1">
        <f t="shared" si="10"/>
        <v>86992</v>
      </c>
      <c r="D16" s="1">
        <v>906.1</v>
      </c>
      <c r="E16" s="1">
        <v>86085.9</v>
      </c>
      <c r="F16" s="1"/>
      <c r="G16" s="1">
        <f t="shared" ref="G16:G51" si="13">H16+I16+J16</f>
        <v>86260.2</v>
      </c>
      <c r="H16" s="1">
        <v>906.1</v>
      </c>
      <c r="I16" s="1">
        <v>85354.099999999991</v>
      </c>
      <c r="J16" s="1"/>
      <c r="K16" s="1">
        <f t="shared" si="12"/>
        <v>88424</v>
      </c>
      <c r="L16" s="1"/>
      <c r="M16" s="1">
        <v>88424</v>
      </c>
      <c r="N16" s="1"/>
      <c r="O16" s="1">
        <f t="shared" ref="O16:O52" si="14">P16+Q16+R16</f>
        <v>91961</v>
      </c>
      <c r="P16" s="1"/>
      <c r="Q16" s="1">
        <v>91961</v>
      </c>
      <c r="R16" s="1"/>
      <c r="S16" s="1">
        <f t="shared" ref="S16:S52" si="15">T16+U16+V16</f>
        <v>95640</v>
      </c>
      <c r="T16" s="1"/>
      <c r="U16" s="1">
        <v>95640</v>
      </c>
      <c r="V16" s="1"/>
    </row>
    <row r="17" spans="1:22" ht="63" x14ac:dyDescent="0.25">
      <c r="A17" s="8" t="s">
        <v>16</v>
      </c>
      <c r="B17" s="9" t="s">
        <v>17</v>
      </c>
      <c r="C17" s="1">
        <f t="shared" si="10"/>
        <v>40009.599999999999</v>
      </c>
      <c r="D17" s="1">
        <v>219.4</v>
      </c>
      <c r="E17" s="1">
        <v>39790.199999999997</v>
      </c>
      <c r="F17" s="1"/>
      <c r="G17" s="1">
        <f t="shared" si="13"/>
        <v>39061.4</v>
      </c>
      <c r="H17" s="1">
        <v>219.4</v>
      </c>
      <c r="I17" s="1">
        <v>38842</v>
      </c>
      <c r="J17" s="1"/>
      <c r="K17" s="1">
        <f t="shared" si="12"/>
        <v>41482</v>
      </c>
      <c r="L17" s="1"/>
      <c r="M17" s="1">
        <v>41482</v>
      </c>
      <c r="N17" s="1"/>
      <c r="O17" s="1">
        <f t="shared" si="14"/>
        <v>43140</v>
      </c>
      <c r="P17" s="1"/>
      <c r="Q17" s="1">
        <v>43140</v>
      </c>
      <c r="R17" s="1"/>
      <c r="S17" s="1">
        <f t="shared" si="15"/>
        <v>44866</v>
      </c>
      <c r="T17" s="1"/>
      <c r="U17" s="1">
        <v>44866</v>
      </c>
      <c r="V17" s="1"/>
    </row>
    <row r="18" spans="1:22" ht="31.5" x14ac:dyDescent="0.25">
      <c r="A18" s="8" t="s">
        <v>18</v>
      </c>
      <c r="B18" s="9" t="s">
        <v>19</v>
      </c>
      <c r="C18" s="1">
        <f t="shared" si="10"/>
        <v>5045842.3</v>
      </c>
      <c r="D18" s="1">
        <v>88554.5</v>
      </c>
      <c r="E18" s="1">
        <v>4957287.8</v>
      </c>
      <c r="F18" s="1"/>
      <c r="G18" s="1">
        <f t="shared" si="13"/>
        <v>4872729.4000000004</v>
      </c>
      <c r="H18" s="1">
        <v>87807.4</v>
      </c>
      <c r="I18" s="1">
        <v>4784922</v>
      </c>
      <c r="J18" s="1"/>
      <c r="K18" s="1">
        <f t="shared" si="12"/>
        <v>5130765.3</v>
      </c>
      <c r="L18" s="1">
        <v>37432</v>
      </c>
      <c r="M18" s="1">
        <v>5093333.3</v>
      </c>
      <c r="N18" s="1"/>
      <c r="O18" s="1">
        <f t="shared" si="14"/>
        <v>5118133.4000000004</v>
      </c>
      <c r="P18" s="1">
        <v>38807.4</v>
      </c>
      <c r="Q18" s="1">
        <v>5079326</v>
      </c>
      <c r="R18" s="1"/>
      <c r="S18" s="1">
        <f t="shared" si="15"/>
        <v>5154475.3</v>
      </c>
      <c r="T18" s="1">
        <v>39224.300000000003</v>
      </c>
      <c r="U18" s="1">
        <v>5115251</v>
      </c>
      <c r="V18" s="1"/>
    </row>
    <row r="19" spans="1:22" ht="31.5" x14ac:dyDescent="0.25">
      <c r="A19" s="8" t="s">
        <v>20</v>
      </c>
      <c r="B19" s="9" t="s">
        <v>118</v>
      </c>
      <c r="C19" s="1">
        <f t="shared" si="10"/>
        <v>1258437.7</v>
      </c>
      <c r="D19" s="1">
        <v>75365</v>
      </c>
      <c r="E19" s="1">
        <v>1183072.7</v>
      </c>
      <c r="F19" s="1"/>
      <c r="G19" s="1">
        <f t="shared" si="13"/>
        <v>1210773.3</v>
      </c>
      <c r="H19" s="1">
        <v>74776.399999999994</v>
      </c>
      <c r="I19" s="1">
        <v>1135996.9000000001</v>
      </c>
      <c r="J19" s="1"/>
      <c r="K19" s="1">
        <f t="shared" si="12"/>
        <v>2132221.2000000002</v>
      </c>
      <c r="L19" s="1">
        <v>242835.4</v>
      </c>
      <c r="M19" s="1">
        <v>1889385.8</v>
      </c>
      <c r="N19" s="1"/>
      <c r="O19" s="1">
        <f t="shared" si="14"/>
        <v>1631000.7</v>
      </c>
      <c r="P19" s="1">
        <v>79564.399999999994</v>
      </c>
      <c r="Q19" s="1">
        <v>1551436.3</v>
      </c>
      <c r="R19" s="1"/>
      <c r="S19" s="1">
        <f t="shared" si="15"/>
        <v>1466563.0999999999</v>
      </c>
      <c r="T19" s="1">
        <v>82833</v>
      </c>
      <c r="U19" s="1">
        <v>1383730.0999999999</v>
      </c>
      <c r="V19" s="1"/>
    </row>
    <row r="20" spans="1:22" ht="47.25" x14ac:dyDescent="0.25">
      <c r="A20" s="8" t="s">
        <v>21</v>
      </c>
      <c r="B20" s="9" t="s">
        <v>22</v>
      </c>
      <c r="C20" s="1">
        <f t="shared" si="10"/>
        <v>200142</v>
      </c>
      <c r="D20" s="1">
        <v>0</v>
      </c>
      <c r="E20" s="1">
        <v>200142</v>
      </c>
      <c r="F20" s="1"/>
      <c r="G20" s="1">
        <f t="shared" si="13"/>
        <v>180597</v>
      </c>
      <c r="H20" s="1">
        <v>0</v>
      </c>
      <c r="I20" s="1">
        <v>180597</v>
      </c>
      <c r="J20" s="1"/>
      <c r="K20" s="1">
        <f t="shared" si="12"/>
        <v>451990.2</v>
      </c>
      <c r="L20" s="1">
        <v>0</v>
      </c>
      <c r="M20" s="1">
        <v>451990.2</v>
      </c>
      <c r="N20" s="1"/>
      <c r="O20" s="1">
        <f t="shared" si="14"/>
        <v>432611</v>
      </c>
      <c r="P20" s="1"/>
      <c r="Q20" s="1">
        <v>432611</v>
      </c>
      <c r="R20" s="1"/>
      <c r="S20" s="1">
        <f t="shared" si="15"/>
        <v>302989</v>
      </c>
      <c r="T20" s="1"/>
      <c r="U20" s="1">
        <v>302989</v>
      </c>
      <c r="V20" s="1"/>
    </row>
    <row r="21" spans="1:22" ht="31.5" x14ac:dyDescent="0.25">
      <c r="A21" s="8" t="s">
        <v>23</v>
      </c>
      <c r="B21" s="9" t="s">
        <v>24</v>
      </c>
      <c r="C21" s="1">
        <f t="shared" si="10"/>
        <v>3421595.8</v>
      </c>
      <c r="D21" s="1">
        <v>80000</v>
      </c>
      <c r="E21" s="1">
        <v>2947133.9</v>
      </c>
      <c r="F21" s="1">
        <v>394461.9</v>
      </c>
      <c r="G21" s="1">
        <f t="shared" si="13"/>
        <v>3256522.3</v>
      </c>
      <c r="H21" s="1">
        <v>40000</v>
      </c>
      <c r="I21" s="1">
        <v>2839118.4</v>
      </c>
      <c r="J21" s="1">
        <v>377403.9</v>
      </c>
      <c r="K21" s="1">
        <f t="shared" si="12"/>
        <v>4363601.5</v>
      </c>
      <c r="L21" s="1">
        <v>69472</v>
      </c>
      <c r="M21" s="1">
        <v>3884007.5</v>
      </c>
      <c r="N21" s="1">
        <v>410122</v>
      </c>
      <c r="O21" s="1">
        <f t="shared" si="14"/>
        <v>4424453.3</v>
      </c>
      <c r="P21" s="1">
        <v>117713</v>
      </c>
      <c r="Q21" s="1">
        <v>3880090.3</v>
      </c>
      <c r="R21" s="1">
        <v>426650</v>
      </c>
      <c r="S21" s="1">
        <f t="shared" si="15"/>
        <v>4642215</v>
      </c>
      <c r="T21" s="1">
        <v>196028</v>
      </c>
      <c r="U21" s="1">
        <v>4002129.7</v>
      </c>
      <c r="V21" s="1">
        <v>444057.3</v>
      </c>
    </row>
    <row r="22" spans="1:22" ht="47.25" x14ac:dyDescent="0.25">
      <c r="A22" s="8" t="s">
        <v>25</v>
      </c>
      <c r="B22" s="9" t="s">
        <v>26</v>
      </c>
      <c r="C22" s="1">
        <f t="shared" si="10"/>
        <v>1178579.3</v>
      </c>
      <c r="D22" s="1">
        <v>1604</v>
      </c>
      <c r="E22" s="1">
        <v>1176975.3</v>
      </c>
      <c r="F22" s="1"/>
      <c r="G22" s="1">
        <f t="shared" si="13"/>
        <v>1158114.3</v>
      </c>
      <c r="H22" s="1">
        <v>1604</v>
      </c>
      <c r="I22" s="1">
        <v>1156510.3</v>
      </c>
      <c r="J22" s="1"/>
      <c r="K22" s="1">
        <f t="shared" si="12"/>
        <v>1244569.8999999999</v>
      </c>
      <c r="L22" s="1"/>
      <c r="M22" s="1">
        <v>1244569.8999999999</v>
      </c>
      <c r="N22" s="1"/>
      <c r="O22" s="1">
        <f t="shared" si="14"/>
        <v>716930</v>
      </c>
      <c r="P22" s="1"/>
      <c r="Q22" s="1">
        <v>716930</v>
      </c>
      <c r="R22" s="1"/>
      <c r="S22" s="1">
        <f t="shared" si="15"/>
        <v>90807</v>
      </c>
      <c r="T22" s="1"/>
      <c r="U22" s="1">
        <v>90807</v>
      </c>
      <c r="V22" s="1"/>
    </row>
    <row r="23" spans="1:22" ht="31.5" x14ac:dyDescent="0.25">
      <c r="A23" s="8" t="s">
        <v>27</v>
      </c>
      <c r="B23" s="9" t="s">
        <v>28</v>
      </c>
      <c r="C23" s="1">
        <f t="shared" si="10"/>
        <v>101836.8</v>
      </c>
      <c r="D23" s="1">
        <v>93516.800000000003</v>
      </c>
      <c r="E23" s="1">
        <v>8320</v>
      </c>
      <c r="F23" s="1"/>
      <c r="G23" s="1">
        <f t="shared" si="13"/>
        <v>101836.7</v>
      </c>
      <c r="H23" s="1">
        <v>93516.800000000003</v>
      </c>
      <c r="I23" s="1">
        <v>8319.8999999999942</v>
      </c>
      <c r="J23" s="1"/>
      <c r="K23" s="1">
        <f t="shared" si="12"/>
        <v>151121.70000000001</v>
      </c>
      <c r="L23" s="1">
        <v>95968.7</v>
      </c>
      <c r="M23" s="1">
        <v>55153.000000000015</v>
      </c>
      <c r="N23" s="1"/>
      <c r="O23" s="1">
        <f t="shared" si="14"/>
        <v>87937.4</v>
      </c>
      <c r="P23" s="1">
        <v>78938.399999999994</v>
      </c>
      <c r="Q23" s="1">
        <v>8999</v>
      </c>
      <c r="R23" s="1"/>
      <c r="S23" s="1">
        <f t="shared" si="15"/>
        <v>90778.2</v>
      </c>
      <c r="T23" s="1">
        <v>81419.199999999997</v>
      </c>
      <c r="U23" s="1">
        <v>9359</v>
      </c>
      <c r="V23" s="1"/>
    </row>
    <row r="24" spans="1:22" ht="47.25" x14ac:dyDescent="0.25">
      <c r="A24" s="8" t="s">
        <v>29</v>
      </c>
      <c r="B24" s="9" t="s">
        <v>30</v>
      </c>
      <c r="C24" s="1">
        <f t="shared" si="10"/>
        <v>15776.1</v>
      </c>
      <c r="D24" s="1">
        <v>138.69999999999999</v>
      </c>
      <c r="E24" s="1">
        <v>15637.4</v>
      </c>
      <c r="F24" s="1"/>
      <c r="G24" s="1">
        <f t="shared" si="13"/>
        <v>15079.6</v>
      </c>
      <c r="H24" s="1">
        <v>138.69999999999999</v>
      </c>
      <c r="I24" s="1">
        <v>14940.9</v>
      </c>
      <c r="J24" s="1"/>
      <c r="K24" s="1">
        <f t="shared" si="12"/>
        <v>16390</v>
      </c>
      <c r="L24" s="1"/>
      <c r="M24" s="1">
        <v>16390</v>
      </c>
      <c r="N24" s="1"/>
      <c r="O24" s="1">
        <f t="shared" si="14"/>
        <v>17004.2</v>
      </c>
      <c r="P24" s="1"/>
      <c r="Q24" s="1">
        <v>17004.2</v>
      </c>
      <c r="R24" s="1"/>
      <c r="S24" s="1">
        <f t="shared" si="15"/>
        <v>17630</v>
      </c>
      <c r="T24" s="1"/>
      <c r="U24" s="1">
        <v>17630</v>
      </c>
      <c r="V24" s="1"/>
    </row>
    <row r="25" spans="1:22" ht="31.5" x14ac:dyDescent="0.25">
      <c r="A25" s="8" t="s">
        <v>31</v>
      </c>
      <c r="B25" s="9" t="s">
        <v>119</v>
      </c>
      <c r="C25" s="1">
        <f t="shared" si="10"/>
        <v>70677.399999999994</v>
      </c>
      <c r="D25" s="1">
        <v>0</v>
      </c>
      <c r="E25" s="1">
        <v>70677.399999999994</v>
      </c>
      <c r="F25" s="1"/>
      <c r="G25" s="1">
        <f t="shared" si="13"/>
        <v>63145.5</v>
      </c>
      <c r="H25" s="1">
        <v>0</v>
      </c>
      <c r="I25" s="1">
        <v>63145.5</v>
      </c>
      <c r="J25" s="1"/>
      <c r="K25" s="1">
        <f t="shared" si="12"/>
        <v>26415</v>
      </c>
      <c r="L25" s="1"/>
      <c r="M25" s="1">
        <v>26415</v>
      </c>
      <c r="N25" s="1"/>
      <c r="O25" s="1">
        <f t="shared" si="14"/>
        <v>27368.400000000001</v>
      </c>
      <c r="P25" s="1"/>
      <c r="Q25" s="1">
        <v>27368.400000000001</v>
      </c>
      <c r="R25" s="1"/>
      <c r="S25" s="1">
        <f t="shared" si="15"/>
        <v>28359.9</v>
      </c>
      <c r="T25" s="1"/>
      <c r="U25" s="1">
        <v>28359.9</v>
      </c>
      <c r="V25" s="1"/>
    </row>
    <row r="26" spans="1:22" ht="31.5" x14ac:dyDescent="0.25">
      <c r="A26" s="8" t="s">
        <v>32</v>
      </c>
      <c r="B26" s="9" t="s">
        <v>33</v>
      </c>
      <c r="C26" s="1">
        <f t="shared" si="10"/>
        <v>532725.5</v>
      </c>
      <c r="D26" s="1">
        <v>4449.2</v>
      </c>
      <c r="E26" s="1">
        <v>528276.30000000005</v>
      </c>
      <c r="F26" s="1"/>
      <c r="G26" s="1">
        <f t="shared" si="13"/>
        <v>505668.2</v>
      </c>
      <c r="H26" s="1">
        <v>4449.2</v>
      </c>
      <c r="I26" s="1">
        <v>501219</v>
      </c>
      <c r="J26" s="1"/>
      <c r="K26" s="1">
        <f t="shared" si="12"/>
        <v>543534</v>
      </c>
      <c r="L26" s="1">
        <v>0</v>
      </c>
      <c r="M26" s="1">
        <v>543534</v>
      </c>
      <c r="N26" s="1"/>
      <c r="O26" s="1">
        <f t="shared" si="14"/>
        <v>565275</v>
      </c>
      <c r="P26" s="1"/>
      <c r="Q26" s="1">
        <v>565275</v>
      </c>
      <c r="R26" s="1"/>
      <c r="S26" s="1">
        <f t="shared" si="15"/>
        <v>587886</v>
      </c>
      <c r="T26" s="1"/>
      <c r="U26" s="1">
        <v>587886</v>
      </c>
      <c r="V26" s="1"/>
    </row>
    <row r="27" spans="1:22" ht="31.5" x14ac:dyDescent="0.25">
      <c r="A27" s="8" t="s">
        <v>34</v>
      </c>
      <c r="B27" s="9" t="s">
        <v>35</v>
      </c>
      <c r="C27" s="1">
        <f t="shared" si="10"/>
        <v>1223422.5</v>
      </c>
      <c r="D27" s="1">
        <v>236023</v>
      </c>
      <c r="E27" s="1">
        <v>987399.5</v>
      </c>
      <c r="F27" s="1"/>
      <c r="G27" s="1">
        <f t="shared" si="13"/>
        <v>999643.89999999991</v>
      </c>
      <c r="H27" s="1">
        <v>156730.20000000001</v>
      </c>
      <c r="I27" s="1">
        <v>842913.7</v>
      </c>
      <c r="J27" s="1"/>
      <c r="K27" s="1">
        <f t="shared" si="12"/>
        <v>1757753.6</v>
      </c>
      <c r="L27" s="1">
        <v>59529.3</v>
      </c>
      <c r="M27" s="1">
        <v>1698224.3</v>
      </c>
      <c r="N27" s="1"/>
      <c r="O27" s="1">
        <f t="shared" si="14"/>
        <v>1455752.0999999999</v>
      </c>
      <c r="P27" s="1">
        <v>16528.900000000001</v>
      </c>
      <c r="Q27" s="1">
        <v>1439223.2</v>
      </c>
      <c r="R27" s="1"/>
      <c r="S27" s="1">
        <f t="shared" si="15"/>
        <v>1021417.2000000001</v>
      </c>
      <c r="T27" s="1">
        <v>22971.8</v>
      </c>
      <c r="U27" s="1">
        <v>998445.4</v>
      </c>
      <c r="V27" s="1"/>
    </row>
    <row r="28" spans="1:22" ht="31.5" x14ac:dyDescent="0.25">
      <c r="A28" s="8" t="s">
        <v>36</v>
      </c>
      <c r="B28" s="9" t="s">
        <v>37</v>
      </c>
      <c r="C28" s="1">
        <f t="shared" si="10"/>
        <v>3354329</v>
      </c>
      <c r="D28" s="1">
        <v>67056.399999999994</v>
      </c>
      <c r="E28" s="1">
        <v>3287272.6</v>
      </c>
      <c r="F28" s="1"/>
      <c r="G28" s="1">
        <f t="shared" si="13"/>
        <v>3056866</v>
      </c>
      <c r="H28" s="1">
        <v>67056.399999999994</v>
      </c>
      <c r="I28" s="1">
        <v>2989809.6</v>
      </c>
      <c r="J28" s="1"/>
      <c r="K28" s="1">
        <f t="shared" si="12"/>
        <v>3525241.9</v>
      </c>
      <c r="L28" s="1">
        <v>32837</v>
      </c>
      <c r="M28" s="1">
        <v>3492404.9</v>
      </c>
      <c r="N28" s="1"/>
      <c r="O28" s="1">
        <f t="shared" si="14"/>
        <v>2659775.4000000004</v>
      </c>
      <c r="P28" s="1">
        <v>79898.600000000006</v>
      </c>
      <c r="Q28" s="1">
        <v>2579876.8000000003</v>
      </c>
      <c r="R28" s="1"/>
      <c r="S28" s="1">
        <f t="shared" si="15"/>
        <v>2672668.5</v>
      </c>
      <c r="T28" s="1">
        <v>74053.8</v>
      </c>
      <c r="U28" s="1">
        <v>2598614.7000000002</v>
      </c>
      <c r="V28" s="1"/>
    </row>
    <row r="29" spans="1:22" ht="31.5" x14ac:dyDescent="0.25">
      <c r="A29" s="8" t="s">
        <v>38</v>
      </c>
      <c r="B29" s="9" t="s">
        <v>39</v>
      </c>
      <c r="C29" s="1">
        <f t="shared" si="10"/>
        <v>762383</v>
      </c>
      <c r="D29" s="1">
        <v>308674.5</v>
      </c>
      <c r="E29" s="1">
        <v>453708.5</v>
      </c>
      <c r="F29" s="1"/>
      <c r="G29" s="1">
        <f t="shared" si="13"/>
        <v>760332.9</v>
      </c>
      <c r="H29" s="1">
        <v>309435.5</v>
      </c>
      <c r="I29" s="1">
        <v>450897.4</v>
      </c>
      <c r="J29" s="1"/>
      <c r="K29" s="1">
        <f t="shared" si="12"/>
        <v>916862.7</v>
      </c>
      <c r="L29" s="1">
        <v>338771.1</v>
      </c>
      <c r="M29" s="1">
        <v>578091.6</v>
      </c>
      <c r="N29" s="1"/>
      <c r="O29" s="1">
        <f t="shared" si="14"/>
        <v>809048.9</v>
      </c>
      <c r="P29" s="1">
        <v>321531</v>
      </c>
      <c r="Q29" s="1">
        <v>487517.9</v>
      </c>
      <c r="R29" s="1"/>
      <c r="S29" s="1">
        <f t="shared" si="15"/>
        <v>833286.6</v>
      </c>
      <c r="T29" s="1">
        <v>324505.59999999998</v>
      </c>
      <c r="U29" s="1">
        <v>508781</v>
      </c>
      <c r="V29" s="1"/>
    </row>
    <row r="30" spans="1:22" ht="31.5" x14ac:dyDescent="0.25">
      <c r="A30" s="8" t="s">
        <v>40</v>
      </c>
      <c r="B30" s="9" t="s">
        <v>41</v>
      </c>
      <c r="C30" s="1">
        <f t="shared" si="10"/>
        <v>2265516.7999999998</v>
      </c>
      <c r="D30" s="1">
        <v>74514.899999999994</v>
      </c>
      <c r="E30" s="1">
        <v>2191001.9</v>
      </c>
      <c r="F30" s="1"/>
      <c r="G30" s="1">
        <f t="shared" si="13"/>
        <v>2234811.5</v>
      </c>
      <c r="H30" s="1">
        <v>74409.7</v>
      </c>
      <c r="I30" s="1">
        <v>2160401.7999999998</v>
      </c>
      <c r="J30" s="1"/>
      <c r="K30" s="1">
        <f t="shared" si="12"/>
        <v>2674976.5999999996</v>
      </c>
      <c r="L30" s="1">
        <v>72867.8</v>
      </c>
      <c r="M30" s="1">
        <v>2602108.7999999998</v>
      </c>
      <c r="O30" s="1">
        <f>P30+Q30+R30</f>
        <v>2392895.3999999994</v>
      </c>
      <c r="P30" s="1">
        <v>73346.3</v>
      </c>
      <c r="Q30" s="1">
        <v>2319549.0999999996</v>
      </c>
      <c r="R30" s="1"/>
      <c r="S30" s="1">
        <f t="shared" si="15"/>
        <v>2488094.5000000005</v>
      </c>
      <c r="T30" s="1">
        <v>78697.100000000006</v>
      </c>
      <c r="U30" s="1">
        <v>2409397.4000000004</v>
      </c>
      <c r="V30" s="1"/>
    </row>
    <row r="31" spans="1:22" ht="31.5" x14ac:dyDescent="0.25">
      <c r="A31" s="8" t="s">
        <v>42</v>
      </c>
      <c r="B31" s="9" t="s">
        <v>43</v>
      </c>
      <c r="C31" s="1">
        <f t="shared" si="10"/>
        <v>1873650.7999999998</v>
      </c>
      <c r="D31" s="1">
        <v>638503.4</v>
      </c>
      <c r="E31" s="1">
        <v>1235147.3999999999</v>
      </c>
      <c r="F31" s="1"/>
      <c r="G31" s="1">
        <f t="shared" si="13"/>
        <v>1855660.8</v>
      </c>
      <c r="H31" s="1">
        <v>627012.80000000005</v>
      </c>
      <c r="I31" s="1">
        <v>1228648</v>
      </c>
      <c r="J31" s="1"/>
      <c r="K31" s="1">
        <f t="shared" si="12"/>
        <v>1929657</v>
      </c>
      <c r="L31" s="1">
        <v>591921.4</v>
      </c>
      <c r="M31" s="1">
        <v>1337735.5999999999</v>
      </c>
      <c r="N31" s="1"/>
      <c r="O31" s="1">
        <f t="shared" si="14"/>
        <v>1893789.2000000002</v>
      </c>
      <c r="P31" s="1">
        <v>592193.1</v>
      </c>
      <c r="Q31" s="1">
        <v>1301596.1000000001</v>
      </c>
      <c r="R31" s="1"/>
      <c r="S31" s="1">
        <f t="shared" si="15"/>
        <v>1957630.1</v>
      </c>
      <c r="T31" s="1">
        <v>578021</v>
      </c>
      <c r="U31" s="1">
        <v>1379609.1</v>
      </c>
      <c r="V31" s="1"/>
    </row>
    <row r="32" spans="1:22" ht="31.5" x14ac:dyDescent="0.25">
      <c r="A32" s="8" t="s">
        <v>44</v>
      </c>
      <c r="B32" s="9" t="s">
        <v>45</v>
      </c>
      <c r="C32" s="1">
        <f t="shared" si="10"/>
        <v>577149.69999999995</v>
      </c>
      <c r="D32" s="1">
        <v>0</v>
      </c>
      <c r="E32" s="1">
        <v>577149.69999999995</v>
      </c>
      <c r="F32" s="1"/>
      <c r="G32" s="1">
        <f t="shared" si="13"/>
        <v>561517.19999999995</v>
      </c>
      <c r="H32" s="1">
        <v>0</v>
      </c>
      <c r="I32" s="1">
        <v>561517.19999999995</v>
      </c>
      <c r="J32" s="1"/>
      <c r="K32" s="1">
        <f t="shared" si="12"/>
        <v>694435.9</v>
      </c>
      <c r="L32" s="1"/>
      <c r="M32" s="1">
        <v>694435.9</v>
      </c>
      <c r="N32" s="1"/>
      <c r="O32" s="1">
        <f t="shared" si="14"/>
        <v>592388.69999999995</v>
      </c>
      <c r="P32" s="1"/>
      <c r="Q32" s="1">
        <v>592388.69999999995</v>
      </c>
      <c r="R32" s="1"/>
      <c r="S32" s="1">
        <f t="shared" si="15"/>
        <v>597837.19999999995</v>
      </c>
      <c r="T32" s="1"/>
      <c r="U32" s="1">
        <v>597837.19999999995</v>
      </c>
      <c r="V32" s="1"/>
    </row>
    <row r="33" spans="1:22" ht="47.25" x14ac:dyDescent="0.25">
      <c r="A33" s="8" t="s">
        <v>46</v>
      </c>
      <c r="B33" s="9" t="s">
        <v>47</v>
      </c>
      <c r="C33" s="1">
        <f t="shared" si="10"/>
        <v>3340675.2</v>
      </c>
      <c r="D33" s="1">
        <v>39655.9</v>
      </c>
      <c r="E33" s="1">
        <v>3301019.3000000003</v>
      </c>
      <c r="F33" s="1"/>
      <c r="G33" s="1">
        <f t="shared" si="13"/>
        <v>3304964.6</v>
      </c>
      <c r="H33" s="1">
        <v>39602.6</v>
      </c>
      <c r="I33" s="1">
        <v>3265362</v>
      </c>
      <c r="J33" s="1"/>
      <c r="K33" s="1">
        <f t="shared" si="12"/>
        <v>2799111.6999999997</v>
      </c>
      <c r="L33" s="1">
        <v>92409.4</v>
      </c>
      <c r="M33" s="1">
        <v>2706702.3</v>
      </c>
      <c r="N33" s="1"/>
      <c r="O33" s="1">
        <f t="shared" si="14"/>
        <v>2708292.1</v>
      </c>
      <c r="P33" s="1">
        <v>56731</v>
      </c>
      <c r="Q33" s="1">
        <v>2651561.1</v>
      </c>
      <c r="R33" s="1"/>
      <c r="S33" s="1">
        <f t="shared" si="15"/>
        <v>2822451.4</v>
      </c>
      <c r="T33" s="1">
        <v>56029.4</v>
      </c>
      <c r="U33" s="1">
        <v>2766422</v>
      </c>
      <c r="V33" s="1"/>
    </row>
    <row r="34" spans="1:22" ht="31.5" x14ac:dyDescent="0.25">
      <c r="A34" s="8" t="s">
        <v>48</v>
      </c>
      <c r="B34" s="9" t="s">
        <v>49</v>
      </c>
      <c r="C34" s="1">
        <f t="shared" si="10"/>
        <v>5548383.2999999998</v>
      </c>
      <c r="D34" s="1">
        <v>18065.5</v>
      </c>
      <c r="E34" s="1">
        <v>5484552.3999999994</v>
      </c>
      <c r="F34" s="1">
        <v>45765.4</v>
      </c>
      <c r="G34" s="1">
        <f t="shared" si="13"/>
        <v>5444212.4000000004</v>
      </c>
      <c r="H34" s="1">
        <v>16643.900000000001</v>
      </c>
      <c r="I34" s="1">
        <v>5381803.0999999996</v>
      </c>
      <c r="J34" s="1">
        <v>45765.4</v>
      </c>
      <c r="K34" s="1">
        <f t="shared" si="12"/>
        <v>6102758.5</v>
      </c>
      <c r="L34" s="1">
        <v>21317.3</v>
      </c>
      <c r="M34" s="1">
        <v>6081441.2000000002</v>
      </c>
      <c r="N34" s="1"/>
      <c r="O34" s="1">
        <f t="shared" si="14"/>
        <v>5912358</v>
      </c>
      <c r="P34" s="1"/>
      <c r="Q34" s="1">
        <v>5912358</v>
      </c>
      <c r="R34" s="1"/>
      <c r="S34" s="1">
        <f t="shared" si="15"/>
        <v>5632690.9000000004</v>
      </c>
      <c r="T34" s="1"/>
      <c r="U34" s="1">
        <v>5632690.9000000004</v>
      </c>
      <c r="V34" s="1"/>
    </row>
    <row r="35" spans="1:22" ht="47.25" x14ac:dyDescent="0.25">
      <c r="A35" s="8" t="s">
        <v>50</v>
      </c>
      <c r="B35" s="9" t="s">
        <v>51</v>
      </c>
      <c r="C35" s="1">
        <f t="shared" si="10"/>
        <v>859677.8</v>
      </c>
      <c r="D35" s="1">
        <v>234436.2</v>
      </c>
      <c r="E35" s="1">
        <v>625241.60000000009</v>
      </c>
      <c r="F35" s="1"/>
      <c r="G35" s="1">
        <f t="shared" si="13"/>
        <v>859552.39999999991</v>
      </c>
      <c r="H35" s="1">
        <v>234436.2</v>
      </c>
      <c r="I35" s="1">
        <v>625116.19999999995</v>
      </c>
      <c r="J35" s="1"/>
      <c r="K35" s="1">
        <f t="shared" si="12"/>
        <v>869520.1</v>
      </c>
      <c r="L35" s="1">
        <v>146080</v>
      </c>
      <c r="M35" s="1">
        <v>723440.1</v>
      </c>
      <c r="N35" s="1"/>
      <c r="O35" s="1">
        <f t="shared" si="14"/>
        <v>606594.80000000005</v>
      </c>
      <c r="P35" s="1">
        <v>53823</v>
      </c>
      <c r="Q35" s="1">
        <v>552771.80000000005</v>
      </c>
      <c r="R35" s="1"/>
      <c r="S35" s="1">
        <f t="shared" si="15"/>
        <v>771122.60000000009</v>
      </c>
      <c r="T35" s="1">
        <v>162217.9</v>
      </c>
      <c r="U35" s="1">
        <v>608904.70000000007</v>
      </c>
      <c r="V35" s="1"/>
    </row>
    <row r="36" spans="1:22" ht="31.5" x14ac:dyDescent="0.25">
      <c r="A36" s="8" t="s">
        <v>52</v>
      </c>
      <c r="B36" s="9" t="s">
        <v>53</v>
      </c>
      <c r="C36" s="1">
        <f t="shared" si="10"/>
        <v>234029.8</v>
      </c>
      <c r="D36" s="1">
        <v>0</v>
      </c>
      <c r="E36" s="1">
        <v>234029.8</v>
      </c>
      <c r="F36" s="1"/>
      <c r="G36" s="1">
        <f t="shared" si="13"/>
        <v>233755.8</v>
      </c>
      <c r="H36" s="1">
        <v>0</v>
      </c>
      <c r="I36" s="1">
        <v>233755.8</v>
      </c>
      <c r="J36" s="1"/>
      <c r="K36" s="1">
        <f t="shared" si="12"/>
        <v>314662.59999999998</v>
      </c>
      <c r="L36" s="1">
        <v>0</v>
      </c>
      <c r="M36" s="1">
        <v>314662.59999999998</v>
      </c>
      <c r="N36" s="1"/>
      <c r="O36" s="1">
        <f t="shared" si="14"/>
        <v>305873.3</v>
      </c>
      <c r="P36" s="1"/>
      <c r="Q36" s="1">
        <v>305873.3</v>
      </c>
      <c r="R36" s="1"/>
      <c r="S36" s="1">
        <f t="shared" si="15"/>
        <v>314108.2</v>
      </c>
      <c r="T36" s="1"/>
      <c r="U36" s="1">
        <v>314108.2</v>
      </c>
      <c r="V36" s="1"/>
    </row>
    <row r="37" spans="1:22" ht="31.5" x14ac:dyDescent="0.25">
      <c r="A37" s="8" t="s">
        <v>54</v>
      </c>
      <c r="B37" s="9" t="s">
        <v>55</v>
      </c>
      <c r="C37" s="1">
        <f t="shared" si="10"/>
        <v>10436336.199999997</v>
      </c>
      <c r="D37" s="1">
        <v>1380854.2</v>
      </c>
      <c r="E37" s="1">
        <v>8440694.7999999989</v>
      </c>
      <c r="F37" s="1">
        <v>614787.19999999995</v>
      </c>
      <c r="G37" s="1">
        <f t="shared" si="13"/>
        <v>9660641.8000000007</v>
      </c>
      <c r="H37" s="1">
        <v>1380853.5</v>
      </c>
      <c r="I37" s="1">
        <v>7969074.5</v>
      </c>
      <c r="J37" s="1">
        <v>310713.8</v>
      </c>
      <c r="K37" s="1">
        <f t="shared" si="12"/>
        <v>12936287.699999999</v>
      </c>
      <c r="L37" s="1">
        <v>2335127.9</v>
      </c>
      <c r="M37" s="1">
        <v>9673570.9999999981</v>
      </c>
      <c r="N37" s="1">
        <v>927588.8</v>
      </c>
      <c r="O37" s="1">
        <f t="shared" si="14"/>
        <v>13375810.6</v>
      </c>
      <c r="P37" s="1">
        <v>699978.1</v>
      </c>
      <c r="Q37" s="1">
        <v>11951711</v>
      </c>
      <c r="R37" s="1">
        <v>724121.5</v>
      </c>
      <c r="S37" s="1">
        <f t="shared" si="15"/>
        <v>7032326.6000000006</v>
      </c>
      <c r="T37" s="1">
        <v>303408.7</v>
      </c>
      <c r="U37" s="1">
        <v>6728917.9000000004</v>
      </c>
      <c r="V37" s="1"/>
    </row>
    <row r="38" spans="1:22" ht="31.5" x14ac:dyDescent="0.25">
      <c r="A38" s="8" t="s">
        <v>56</v>
      </c>
      <c r="B38" s="9" t="s">
        <v>57</v>
      </c>
      <c r="C38" s="1">
        <f t="shared" si="10"/>
        <v>69781</v>
      </c>
      <c r="D38" s="1">
        <v>2278.6999999999998</v>
      </c>
      <c r="E38" s="1">
        <v>67502.3</v>
      </c>
      <c r="F38" s="1"/>
      <c r="G38" s="1">
        <f t="shared" si="13"/>
        <v>69432.7</v>
      </c>
      <c r="H38" s="1">
        <v>2278.6999999999998</v>
      </c>
      <c r="I38" s="1">
        <v>67154</v>
      </c>
      <c r="J38" s="1"/>
      <c r="K38" s="1">
        <f t="shared" si="12"/>
        <v>73430.100000000006</v>
      </c>
      <c r="L38" s="1">
        <v>0</v>
      </c>
      <c r="M38" s="1">
        <v>73430.100000000006</v>
      </c>
      <c r="N38" s="1"/>
      <c r="O38" s="1">
        <f t="shared" si="14"/>
        <v>72672</v>
      </c>
      <c r="P38" s="1"/>
      <c r="Q38" s="1">
        <v>72672</v>
      </c>
      <c r="R38" s="1"/>
      <c r="S38" s="1">
        <f t="shared" si="15"/>
        <v>75561</v>
      </c>
      <c r="T38" s="1"/>
      <c r="U38" s="1">
        <v>75561</v>
      </c>
      <c r="V38" s="1"/>
    </row>
    <row r="39" spans="1:22" ht="47.25" x14ac:dyDescent="0.25">
      <c r="A39" s="8" t="s">
        <v>58</v>
      </c>
      <c r="B39" s="9" t="s">
        <v>59</v>
      </c>
      <c r="C39" s="1">
        <f t="shared" si="10"/>
        <v>104288.2</v>
      </c>
      <c r="D39" s="1">
        <v>5369</v>
      </c>
      <c r="E39" s="1">
        <v>98919.2</v>
      </c>
      <c r="F39" s="1"/>
      <c r="G39" s="1">
        <f t="shared" si="13"/>
        <v>100619.7</v>
      </c>
      <c r="H39" s="1">
        <v>5369</v>
      </c>
      <c r="I39" s="1">
        <v>95250.7</v>
      </c>
      <c r="J39" s="1"/>
      <c r="K39" s="1">
        <f t="shared" si="12"/>
        <v>103767.4</v>
      </c>
      <c r="L39" s="1">
        <v>5578.4</v>
      </c>
      <c r="M39" s="1">
        <v>98189</v>
      </c>
      <c r="N39" s="1"/>
      <c r="O39" s="1">
        <f t="shared" si="14"/>
        <v>104406.39999999999</v>
      </c>
      <c r="P39" s="1">
        <v>5986.4</v>
      </c>
      <c r="Q39" s="1">
        <v>98420</v>
      </c>
      <c r="R39" s="1"/>
      <c r="S39" s="1">
        <f t="shared" si="15"/>
        <v>108721.60000000001</v>
      </c>
      <c r="T39" s="1">
        <v>6420.6</v>
      </c>
      <c r="U39" s="1">
        <v>102301</v>
      </c>
      <c r="V39" s="1"/>
    </row>
    <row r="40" spans="1:22" ht="31.5" x14ac:dyDescent="0.25">
      <c r="A40" s="8" t="s">
        <v>60</v>
      </c>
      <c r="B40" s="9" t="s">
        <v>61</v>
      </c>
      <c r="C40" s="1">
        <f t="shared" si="10"/>
        <v>6059504.2999999998</v>
      </c>
      <c r="D40" s="1">
        <v>618822.40000000002</v>
      </c>
      <c r="E40" s="1">
        <v>5376319.2999999998</v>
      </c>
      <c r="F40" s="1">
        <v>64362.6</v>
      </c>
      <c r="G40" s="1">
        <f t="shared" si="13"/>
        <v>5789700.6000000006</v>
      </c>
      <c r="H40" s="1">
        <v>488366.7</v>
      </c>
      <c r="I40" s="1">
        <v>5236984.8000000007</v>
      </c>
      <c r="J40" s="1">
        <v>64349.1</v>
      </c>
      <c r="K40" s="1">
        <f t="shared" si="12"/>
        <v>7386426.4000000004</v>
      </c>
      <c r="L40" s="1">
        <v>694728</v>
      </c>
      <c r="M40" s="1">
        <v>6648790</v>
      </c>
      <c r="N40" s="1">
        <v>42908.4</v>
      </c>
      <c r="O40" s="1">
        <f t="shared" si="14"/>
        <v>6122115.5</v>
      </c>
      <c r="P40" s="1">
        <v>856552.4</v>
      </c>
      <c r="Q40" s="1">
        <v>5158292.0999999996</v>
      </c>
      <c r="R40" s="1">
        <v>107271</v>
      </c>
      <c r="S40" s="1">
        <f t="shared" si="15"/>
        <v>5577062.1999999993</v>
      </c>
      <c r="T40" s="1">
        <v>1069081.1000000001</v>
      </c>
      <c r="U40" s="1">
        <v>4507981.0999999996</v>
      </c>
      <c r="V40" s="1"/>
    </row>
    <row r="41" spans="1:22" ht="31.5" x14ac:dyDescent="0.25">
      <c r="A41" s="8" t="s">
        <v>62</v>
      </c>
      <c r="B41" s="9" t="s">
        <v>0</v>
      </c>
      <c r="C41" s="1">
        <f t="shared" si="10"/>
        <v>4578290.0999999996</v>
      </c>
      <c r="D41" s="1">
        <v>54092</v>
      </c>
      <c r="E41" s="1">
        <v>4524198.0999999996</v>
      </c>
      <c r="F41" s="1"/>
      <c r="G41" s="1">
        <f t="shared" si="13"/>
        <v>4208250.9000000004</v>
      </c>
      <c r="H41" s="1">
        <v>54092</v>
      </c>
      <c r="I41" s="1">
        <v>4154158.9000000004</v>
      </c>
      <c r="J41" s="1"/>
      <c r="K41" s="1">
        <f t="shared" si="12"/>
        <v>6873873.2000000002</v>
      </c>
      <c r="L41" s="1"/>
      <c r="M41" s="1">
        <v>6873873.2000000002</v>
      </c>
      <c r="N41" s="1"/>
      <c r="O41" s="1">
        <f t="shared" si="14"/>
        <v>16502812.600000001</v>
      </c>
      <c r="P41" s="1"/>
      <c r="Q41" s="1">
        <f>7938825.3+8563987.3</f>
        <v>16502812.600000001</v>
      </c>
      <c r="R41" s="1"/>
      <c r="S41" s="1">
        <f t="shared" si="15"/>
        <v>25900514.300000001</v>
      </c>
      <c r="T41" s="1"/>
      <c r="U41" s="1">
        <f>8681907.2+17218607.1</f>
        <v>25900514.300000001</v>
      </c>
      <c r="V41" s="1"/>
    </row>
    <row r="42" spans="1:22" ht="31.5" x14ac:dyDescent="0.25">
      <c r="A42" s="8" t="s">
        <v>63</v>
      </c>
      <c r="B42" s="9" t="s">
        <v>64</v>
      </c>
      <c r="C42" s="1">
        <f t="shared" si="10"/>
        <v>25792918.100000001</v>
      </c>
      <c r="D42" s="1">
        <v>1558703</v>
      </c>
      <c r="E42" s="1">
        <v>24234215.100000001</v>
      </c>
      <c r="F42" s="1"/>
      <c r="G42" s="1">
        <f t="shared" si="13"/>
        <v>25606784.399999999</v>
      </c>
      <c r="H42" s="1">
        <v>1550137.8</v>
      </c>
      <c r="I42" s="1">
        <v>24056646.599999998</v>
      </c>
      <c r="J42" s="1"/>
      <c r="K42" s="1">
        <f t="shared" si="12"/>
        <v>28310918.900000002</v>
      </c>
      <c r="L42" s="1">
        <v>3077935.8</v>
      </c>
      <c r="M42" s="1">
        <v>25192983.100000001</v>
      </c>
      <c r="N42" s="1">
        <v>40000</v>
      </c>
      <c r="O42" s="1">
        <f t="shared" si="14"/>
        <v>23386091.900000002</v>
      </c>
      <c r="P42" s="1">
        <v>1260790.1000000001</v>
      </c>
      <c r="Q42" s="1">
        <v>22125301.800000001</v>
      </c>
      <c r="R42" s="1"/>
      <c r="S42" s="1">
        <f t="shared" si="15"/>
        <v>23324860.299999997</v>
      </c>
      <c r="T42" s="1">
        <v>1358032</v>
      </c>
      <c r="U42" s="1">
        <v>21966828.299999997</v>
      </c>
      <c r="V42" s="1"/>
    </row>
    <row r="43" spans="1:22" ht="31.5" x14ac:dyDescent="0.25">
      <c r="A43" s="8" t="s">
        <v>65</v>
      </c>
      <c r="B43" s="9" t="s">
        <v>66</v>
      </c>
      <c r="C43" s="1">
        <f t="shared" si="10"/>
        <v>13849380.500000002</v>
      </c>
      <c r="D43" s="1">
        <v>2952660.1</v>
      </c>
      <c r="E43" s="1">
        <v>10896447.500000002</v>
      </c>
      <c r="F43" s="1">
        <v>272.89999999999998</v>
      </c>
      <c r="G43" s="1">
        <f t="shared" si="13"/>
        <v>13765333.800000001</v>
      </c>
      <c r="H43" s="1">
        <v>2920445.7</v>
      </c>
      <c r="I43" s="1">
        <v>10844615.4</v>
      </c>
      <c r="J43" s="1">
        <v>272.7</v>
      </c>
      <c r="K43" s="1">
        <f t="shared" si="12"/>
        <v>17388938.900000002</v>
      </c>
      <c r="L43" s="1">
        <v>3998294.9</v>
      </c>
      <c r="M43" s="1">
        <v>13390277.4</v>
      </c>
      <c r="N43" s="1">
        <v>366.6</v>
      </c>
      <c r="O43" s="1">
        <f t="shared" si="14"/>
        <v>16479481.099999998</v>
      </c>
      <c r="P43" s="1">
        <v>3681316.5</v>
      </c>
      <c r="Q43" s="1">
        <v>12798164.599999998</v>
      </c>
      <c r="R43" s="1"/>
      <c r="S43" s="1">
        <f t="shared" si="15"/>
        <v>17175549.800000001</v>
      </c>
      <c r="T43" s="1">
        <v>3802973.4</v>
      </c>
      <c r="U43" s="1">
        <v>13372576.4</v>
      </c>
      <c r="V43" s="1"/>
    </row>
    <row r="44" spans="1:22" ht="31.5" x14ac:dyDescent="0.25">
      <c r="A44" s="8" t="s">
        <v>67</v>
      </c>
      <c r="B44" s="9" t="s">
        <v>68</v>
      </c>
      <c r="C44" s="1">
        <f t="shared" si="10"/>
        <v>65101.1</v>
      </c>
      <c r="D44" s="1">
        <v>0</v>
      </c>
      <c r="E44" s="1">
        <v>65101.1</v>
      </c>
      <c r="F44" s="1"/>
      <c r="G44" s="1">
        <f t="shared" si="13"/>
        <v>64292.1</v>
      </c>
      <c r="H44" s="1">
        <v>0</v>
      </c>
      <c r="I44" s="1">
        <v>64292.1</v>
      </c>
      <c r="J44" s="1"/>
      <c r="K44" s="1">
        <f t="shared" si="12"/>
        <v>76026.100000000006</v>
      </c>
      <c r="L44" s="1"/>
      <c r="M44" s="1">
        <v>76026.100000000006</v>
      </c>
      <c r="N44" s="1"/>
      <c r="O44" s="1">
        <f t="shared" si="14"/>
        <v>78266.2</v>
      </c>
      <c r="P44" s="1"/>
      <c r="Q44" s="1">
        <v>78266.2</v>
      </c>
      <c r="R44" s="1"/>
      <c r="S44" s="1">
        <f t="shared" si="15"/>
        <v>81010.2</v>
      </c>
      <c r="T44" s="1"/>
      <c r="U44" s="1">
        <v>81010.2</v>
      </c>
      <c r="V44" s="1"/>
    </row>
    <row r="45" spans="1:22" ht="47.25" x14ac:dyDescent="0.25">
      <c r="A45" s="8" t="s">
        <v>111</v>
      </c>
      <c r="B45" s="9" t="s">
        <v>112</v>
      </c>
      <c r="C45" s="1">
        <f t="shared" si="10"/>
        <v>18450.5</v>
      </c>
      <c r="D45" s="1">
        <v>0</v>
      </c>
      <c r="E45" s="1">
        <v>18450.5</v>
      </c>
      <c r="F45" s="1"/>
      <c r="G45" s="1">
        <f t="shared" si="13"/>
        <v>18306.8</v>
      </c>
      <c r="H45" s="1">
        <v>0</v>
      </c>
      <c r="I45" s="1">
        <v>18306.8</v>
      </c>
      <c r="J45" s="1"/>
      <c r="K45" s="1">
        <f t="shared" si="12"/>
        <v>18869.5</v>
      </c>
      <c r="L45" s="1">
        <v>0</v>
      </c>
      <c r="M45" s="1">
        <v>18869.5</v>
      </c>
      <c r="N45" s="1"/>
      <c r="O45" s="1">
        <f t="shared" si="14"/>
        <v>19504.8</v>
      </c>
      <c r="P45" s="1"/>
      <c r="Q45" s="1">
        <v>19504.8</v>
      </c>
      <c r="R45" s="1"/>
      <c r="S45" s="1">
        <f t="shared" si="15"/>
        <v>20284.900000000001</v>
      </c>
      <c r="T45" s="1"/>
      <c r="U45" s="1">
        <v>20284.900000000001</v>
      </c>
      <c r="V45" s="1"/>
    </row>
    <row r="46" spans="1:22" ht="63" x14ac:dyDescent="0.25">
      <c r="A46" s="8" t="s">
        <v>69</v>
      </c>
      <c r="B46" s="9" t="s">
        <v>70</v>
      </c>
      <c r="C46" s="1">
        <f t="shared" si="10"/>
        <v>582238.4</v>
      </c>
      <c r="D46" s="1">
        <v>480</v>
      </c>
      <c r="E46" s="1">
        <v>581758.4</v>
      </c>
      <c r="F46" s="1"/>
      <c r="G46" s="1">
        <f t="shared" si="13"/>
        <v>569756.5</v>
      </c>
      <c r="H46" s="1">
        <v>480</v>
      </c>
      <c r="I46" s="1">
        <v>569276.5</v>
      </c>
      <c r="J46" s="1"/>
      <c r="K46" s="1">
        <f t="shared" si="12"/>
        <v>601011.90000000014</v>
      </c>
      <c r="L46" s="1">
        <v>1254.8</v>
      </c>
      <c r="M46" s="1">
        <v>599757.10000000009</v>
      </c>
      <c r="N46" s="1"/>
      <c r="O46" s="1">
        <f t="shared" si="14"/>
        <v>137632</v>
      </c>
      <c r="P46" s="1"/>
      <c r="Q46" s="1">
        <v>137632</v>
      </c>
      <c r="R46" s="1"/>
      <c r="S46" s="1">
        <f t="shared" si="15"/>
        <v>141049</v>
      </c>
      <c r="T46" s="1"/>
      <c r="U46" s="1">
        <v>141049</v>
      </c>
      <c r="V46" s="1"/>
    </row>
    <row r="47" spans="1:22" ht="47.25" x14ac:dyDescent="0.25">
      <c r="A47" s="8" t="s">
        <v>71</v>
      </c>
      <c r="B47" s="9" t="s">
        <v>72</v>
      </c>
      <c r="C47" s="1">
        <f t="shared" si="10"/>
        <v>8445.9</v>
      </c>
      <c r="D47" s="1">
        <v>0</v>
      </c>
      <c r="E47" s="1">
        <v>8445.9</v>
      </c>
      <c r="F47" s="1"/>
      <c r="G47" s="1">
        <f t="shared" si="13"/>
        <v>8389.9</v>
      </c>
      <c r="H47" s="1">
        <v>0</v>
      </c>
      <c r="I47" s="1">
        <v>8389.9</v>
      </c>
      <c r="J47" s="1"/>
      <c r="K47" s="1">
        <f t="shared" si="12"/>
        <v>12405.5</v>
      </c>
      <c r="L47" s="1"/>
      <c r="M47" s="1">
        <v>12405.5</v>
      </c>
      <c r="N47" s="1"/>
      <c r="O47" s="1">
        <f t="shared" si="14"/>
        <v>8563.1</v>
      </c>
      <c r="P47" s="1"/>
      <c r="Q47" s="1">
        <v>8563.1</v>
      </c>
      <c r="R47" s="1"/>
      <c r="S47" s="1">
        <f t="shared" si="15"/>
        <v>8915.2000000000007</v>
      </c>
      <c r="T47" s="1"/>
      <c r="U47" s="1">
        <v>8915.2000000000007</v>
      </c>
      <c r="V47" s="1"/>
    </row>
    <row r="48" spans="1:22" ht="31.5" x14ac:dyDescent="0.25">
      <c r="A48" s="8" t="s">
        <v>73</v>
      </c>
      <c r="B48" s="9" t="s">
        <v>74</v>
      </c>
      <c r="C48" s="1">
        <f t="shared" si="10"/>
        <v>238988.5</v>
      </c>
      <c r="D48" s="1">
        <v>0</v>
      </c>
      <c r="E48" s="1">
        <v>238988.5</v>
      </c>
      <c r="F48" s="1"/>
      <c r="G48" s="1">
        <f t="shared" si="13"/>
        <v>233476.4</v>
      </c>
      <c r="H48" s="1">
        <v>0</v>
      </c>
      <c r="I48" s="1">
        <v>233476.4</v>
      </c>
      <c r="J48" s="1"/>
      <c r="K48" s="1">
        <f t="shared" si="12"/>
        <v>313470.2</v>
      </c>
      <c r="L48" s="1"/>
      <c r="M48" s="1">
        <v>313470.2</v>
      </c>
      <c r="N48" s="1"/>
      <c r="O48" s="1">
        <f t="shared" si="14"/>
        <v>263834.40000000002</v>
      </c>
      <c r="P48" s="1"/>
      <c r="Q48" s="1">
        <v>263834.40000000002</v>
      </c>
      <c r="R48" s="1"/>
      <c r="S48" s="1">
        <f t="shared" si="15"/>
        <v>270669.2</v>
      </c>
      <c r="T48" s="1"/>
      <c r="U48" s="1">
        <v>270669.2</v>
      </c>
      <c r="V48" s="1"/>
    </row>
    <row r="49" spans="1:22" ht="31.5" x14ac:dyDescent="0.25">
      <c r="A49" s="8" t="s">
        <v>75</v>
      </c>
      <c r="B49" s="9" t="s">
        <v>76</v>
      </c>
      <c r="C49" s="1">
        <f t="shared" si="10"/>
        <v>18952.7</v>
      </c>
      <c r="D49" s="1">
        <v>246.8</v>
      </c>
      <c r="E49" s="1">
        <v>18705.900000000001</v>
      </c>
      <c r="F49" s="1"/>
      <c r="G49" s="1">
        <f t="shared" si="13"/>
        <v>18855.400000000001</v>
      </c>
      <c r="H49" s="1">
        <v>246.8</v>
      </c>
      <c r="I49" s="1">
        <v>18608.600000000002</v>
      </c>
      <c r="J49" s="1"/>
      <c r="K49" s="1">
        <f t="shared" si="12"/>
        <v>19162</v>
      </c>
      <c r="L49" s="1"/>
      <c r="M49" s="1">
        <v>19162</v>
      </c>
      <c r="N49" s="1"/>
      <c r="O49" s="1">
        <f t="shared" si="14"/>
        <v>19929</v>
      </c>
      <c r="P49" s="1"/>
      <c r="Q49" s="1">
        <v>19929</v>
      </c>
      <c r="R49" s="1"/>
      <c r="S49" s="1">
        <f t="shared" si="15"/>
        <v>20726</v>
      </c>
      <c r="T49" s="1"/>
      <c r="U49" s="1">
        <v>20726</v>
      </c>
      <c r="V49" s="1"/>
    </row>
    <row r="50" spans="1:22" ht="31.5" x14ac:dyDescent="0.25">
      <c r="A50" s="8" t="s">
        <v>77</v>
      </c>
      <c r="B50" s="9" t="s">
        <v>78</v>
      </c>
      <c r="C50" s="1">
        <f t="shared" si="10"/>
        <v>510475.5</v>
      </c>
      <c r="D50" s="1">
        <v>0</v>
      </c>
      <c r="E50" s="1">
        <v>510475.5</v>
      </c>
      <c r="F50" s="1"/>
      <c r="G50" s="1">
        <f t="shared" si="13"/>
        <v>510475.5</v>
      </c>
      <c r="H50" s="1">
        <v>0</v>
      </c>
      <c r="I50" s="1">
        <v>510475.5</v>
      </c>
      <c r="J50" s="1"/>
      <c r="K50" s="1">
        <f t="shared" si="12"/>
        <v>523900</v>
      </c>
      <c r="L50" s="1"/>
      <c r="M50" s="1">
        <v>523900</v>
      </c>
      <c r="N50" s="1"/>
      <c r="O50" s="1">
        <f t="shared" si="14"/>
        <v>532169</v>
      </c>
      <c r="P50" s="1"/>
      <c r="Q50" s="1">
        <v>532169</v>
      </c>
      <c r="R50" s="1"/>
      <c r="S50" s="1">
        <f t="shared" si="15"/>
        <v>627875.9</v>
      </c>
      <c r="T50" s="1">
        <v>50000</v>
      </c>
      <c r="U50" s="1">
        <v>577875.9</v>
      </c>
      <c r="V50" s="1"/>
    </row>
    <row r="51" spans="1:22" ht="31.5" x14ac:dyDescent="0.25">
      <c r="A51" s="8" t="s">
        <v>79</v>
      </c>
      <c r="B51" s="9" t="s">
        <v>80</v>
      </c>
      <c r="C51" s="1">
        <f t="shared" si="10"/>
        <v>45015.9</v>
      </c>
      <c r="D51" s="1">
        <v>0</v>
      </c>
      <c r="E51" s="1">
        <v>45015.9</v>
      </c>
      <c r="F51" s="1"/>
      <c r="G51" s="1">
        <f t="shared" si="13"/>
        <v>45015.9</v>
      </c>
      <c r="H51" s="1">
        <v>0</v>
      </c>
      <c r="I51" s="1">
        <v>45015.9</v>
      </c>
      <c r="J51" s="1"/>
      <c r="K51" s="1">
        <f t="shared" si="12"/>
        <v>52831.4</v>
      </c>
      <c r="L51" s="1"/>
      <c r="M51" s="1">
        <v>52831.4</v>
      </c>
      <c r="N51" s="1"/>
      <c r="O51" s="1">
        <f t="shared" si="14"/>
        <v>55107</v>
      </c>
      <c r="P51" s="1"/>
      <c r="Q51" s="1">
        <v>55107</v>
      </c>
      <c r="R51" s="1"/>
      <c r="S51" s="1">
        <f t="shared" si="15"/>
        <v>57311.5</v>
      </c>
      <c r="T51" s="1"/>
      <c r="U51" s="1">
        <v>57311.5</v>
      </c>
      <c r="V51" s="1"/>
    </row>
    <row r="52" spans="1:22" ht="31.5" x14ac:dyDescent="0.25">
      <c r="A52" s="8" t="s">
        <v>81</v>
      </c>
      <c r="B52" s="9" t="s">
        <v>82</v>
      </c>
      <c r="C52" s="1">
        <f t="shared" si="10"/>
        <v>17562</v>
      </c>
      <c r="D52" s="1">
        <v>210</v>
      </c>
      <c r="E52" s="1">
        <v>17352</v>
      </c>
      <c r="F52" s="1"/>
      <c r="G52" s="1">
        <f>H52+I52+J52</f>
        <v>17540.7</v>
      </c>
      <c r="H52" s="1">
        <v>210</v>
      </c>
      <c r="I52" s="1">
        <v>17330.7</v>
      </c>
      <c r="J52" s="1"/>
      <c r="K52" s="1">
        <f t="shared" si="12"/>
        <v>29282</v>
      </c>
      <c r="L52" s="1"/>
      <c r="M52" s="1">
        <v>29282</v>
      </c>
      <c r="N52" s="1"/>
      <c r="O52" s="1">
        <f t="shared" si="14"/>
        <v>18768</v>
      </c>
      <c r="P52" s="1"/>
      <c r="Q52" s="1">
        <v>18768</v>
      </c>
      <c r="R52" s="1"/>
      <c r="S52" s="1">
        <f t="shared" si="15"/>
        <v>19519</v>
      </c>
      <c r="T52" s="1"/>
      <c r="U52" s="1">
        <v>19519</v>
      </c>
      <c r="V52" s="1"/>
    </row>
  </sheetData>
  <mergeCells count="11">
    <mergeCell ref="A10:B10"/>
    <mergeCell ref="A2:V2"/>
    <mergeCell ref="A5:A7"/>
    <mergeCell ref="B5:B7"/>
    <mergeCell ref="C5:J5"/>
    <mergeCell ref="K5:N6"/>
    <mergeCell ref="O5:R6"/>
    <mergeCell ref="S5:V6"/>
    <mergeCell ref="C6:F6"/>
    <mergeCell ref="G6:J6"/>
    <mergeCell ref="A9:B9"/>
  </mergeCells>
  <pageMargins left="0.55118110236220474" right="0.55118110236220474" top="0.78740157480314965" bottom="0.78740157480314965" header="0.51181102362204722" footer="0.51181102362204722"/>
  <pageSetup paperSize="9" scale="4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2019-2022 +УУР</vt:lpstr>
      <vt:lpstr>'2019-2022 +УУР'!Заголовки_для_печати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Старостина Рузанна Левоновна</dc:creator>
  <dc:description>POI HSSF rep:2.41.2.134</dc:description>
  <cp:lastModifiedBy>Старостина Рузанна Левоновна</cp:lastModifiedBy>
  <cp:lastPrinted>2019-05-07T14:53:47Z</cp:lastPrinted>
  <dcterms:created xsi:type="dcterms:W3CDTF">2017-05-15T12:14:23Z</dcterms:created>
  <dcterms:modified xsi:type="dcterms:W3CDTF">2020-05-11T16:03:02Z</dcterms:modified>
</cp:coreProperties>
</file>