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на 01.08.2019" sheetId="1" r:id="rId1"/>
  </sheets>
  <calcPr calcId="145621"/>
</workbook>
</file>

<file path=xl/calcChain.xml><?xml version="1.0" encoding="utf-8"?>
<calcChain xmlns="http://schemas.openxmlformats.org/spreadsheetml/2006/main">
  <c r="G58" i="1" l="1"/>
  <c r="D58" i="1"/>
  <c r="G56" i="1"/>
  <c r="D56" i="1"/>
  <c r="I53" i="1"/>
  <c r="I52" i="1"/>
  <c r="I51" i="1"/>
  <c r="I50" i="1"/>
  <c r="I49" i="1"/>
  <c r="I48" i="1"/>
  <c r="I47" i="1"/>
  <c r="I46" i="1"/>
  <c r="I45" i="1"/>
  <c r="G44" i="1"/>
  <c r="F44" i="1"/>
  <c r="F42" i="1" s="1"/>
  <c r="D44" i="1"/>
  <c r="I44" i="1" s="1"/>
  <c r="C44" i="1"/>
  <c r="G42" i="1"/>
  <c r="I41" i="1"/>
  <c r="H41" i="1"/>
  <c r="E41" i="1"/>
  <c r="J40" i="1"/>
  <c r="I40" i="1"/>
  <c r="H40" i="1"/>
  <c r="E40" i="1"/>
  <c r="G39" i="1"/>
  <c r="J39" i="1" s="1"/>
  <c r="F39" i="1"/>
  <c r="D39" i="1"/>
  <c r="C39" i="1"/>
  <c r="E39" i="1" s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G16" i="1"/>
  <c r="J16" i="1" s="1"/>
  <c r="F16" i="1"/>
  <c r="D16" i="1"/>
  <c r="C16" i="1"/>
  <c r="E16" i="1" s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I8" i="1"/>
  <c r="H8" i="1"/>
  <c r="E8" i="1"/>
  <c r="G7" i="1"/>
  <c r="J7" i="1" s="1"/>
  <c r="F7" i="1"/>
  <c r="D7" i="1"/>
  <c r="D42" i="1" s="1"/>
  <c r="C7" i="1"/>
  <c r="C42" i="1" s="1"/>
  <c r="I42" i="1" l="1"/>
  <c r="E7" i="1"/>
  <c r="I7" i="1"/>
  <c r="I16" i="1"/>
  <c r="I39" i="1"/>
  <c r="H7" i="1"/>
  <c r="H16" i="1"/>
  <c r="H39" i="1"/>
</calcChain>
</file>

<file path=xl/sharedStrings.xml><?xml version="1.0" encoding="utf-8"?>
<sst xmlns="http://schemas.openxmlformats.org/spreadsheetml/2006/main" count="89" uniqueCount="85">
  <si>
    <t>Информация об исполнении консолидированного бюджета Ленинградской области на 01.08.2019.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</si>
  <si>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</si>
  <si>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</si>
  <si>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</si>
  <si>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</si>
  <si>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01.08.2018.</t>
  </si>
  <si>
    <t>на 01.08.2019.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</si>
  <si>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</si>
  <si>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</si>
  <si>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</si>
  <si>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</si>
  <si>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</si>
  <si>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</si>
  <si>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</si>
  <si>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</si>
  <si>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</si>
  <si>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</si>
  <si>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</si>
  <si>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</si>
  <si>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</si>
  <si>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</si>
  <si>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</si>
  <si>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</si>
  <si>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</si>
  <si>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</si>
  <si>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</si>
  <si>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</si>
  <si>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</si>
  <si>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</si>
  <si>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</si>
  <si>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</si>
  <si>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</si>
  <si>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</si>
  <si>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</si>
  <si>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</si>
  <si>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</si>
  <si>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</si>
  <si>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</si>
  <si>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</si>
  <si>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</si>
  <si>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</si>
  <si>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</si>
  <si>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</si>
  <si>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</si>
  <si>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</si>
  <si>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</si>
  <si>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</si>
  <si>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</si>
  <si>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</si>
  <si>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</si>
  <si>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</si>
  <si>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</si>
  <si>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</si>
  <si>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</si>
  <si>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</si>
  <si>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</si>
  <si>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</si>
  <si>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</si>
  <si>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</si>
  <si>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</si>
  <si>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</si>
  <si>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</si>
  <si>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</si>
  <si>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</si>
  <si>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</si>
  <si>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</si>
  <si>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</si>
  <si>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</si>
  <si>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</si>
  <si>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</si>
  <si>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</si>
  <si>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</si>
  <si>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</si>
  <si>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</si>
  <si>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</si>
  <si>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</si>
  <si>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</si>
  <si>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</si>
  <si>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</si>
  <si>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</si>
  <si>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</si>
  <si>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</si>
  <si>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</si>
  <si>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</si>
  <si>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Васютина О.В., тел. 2778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</si>
</sst>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49" fontId="17" fillId="0" borderId="0">
      <alignment horizontal="center"/>
    </xf>
    <xf numFmtId="49" fontId="17" fillId="0" borderId="0">
      <alignment horizontal="center"/>
    </xf>
    <xf numFmtId="49" fontId="17" fillId="0" borderId="8">
      <alignment horizontal="center" wrapText="1"/>
    </xf>
    <xf numFmtId="49" fontId="17" fillId="0" borderId="8">
      <alignment horizontal="center" wrapText="1"/>
    </xf>
    <xf numFmtId="49" fontId="17" fillId="0" borderId="9">
      <alignment horizontal="center" wrapText="1"/>
    </xf>
    <xf numFmtId="49" fontId="17" fillId="0" borderId="9">
      <alignment horizontal="center" wrapText="1"/>
    </xf>
    <xf numFmtId="49" fontId="17" fillId="0" borderId="10">
      <alignment horizontal="center"/>
    </xf>
    <xf numFmtId="49" fontId="17" fillId="0" borderId="10">
      <alignment horizontal="center"/>
    </xf>
    <xf numFmtId="49" fontId="17" fillId="0" borderId="11"/>
    <xf numFmtId="49" fontId="17" fillId="0" borderId="11"/>
    <xf numFmtId="4" fontId="17" fillId="0" borderId="10">
      <alignment horizontal="right"/>
    </xf>
    <xf numFmtId="4" fontId="17" fillId="0" borderId="10">
      <alignment horizontal="right"/>
    </xf>
    <xf numFmtId="4" fontId="17" fillId="0" borderId="8">
      <alignment horizontal="right"/>
    </xf>
    <xf numFmtId="4" fontId="17" fillId="0" borderId="8">
      <alignment horizontal="right"/>
    </xf>
    <xf numFmtId="49" fontId="17" fillId="0" borderId="0">
      <alignment horizontal="right"/>
    </xf>
    <xf numFmtId="49" fontId="17" fillId="0" borderId="0">
      <alignment horizontal="right"/>
    </xf>
    <xf numFmtId="4" fontId="17" fillId="0" borderId="12">
      <alignment horizontal="right"/>
    </xf>
    <xf numFmtId="4" fontId="17" fillId="0" borderId="12">
      <alignment horizontal="right"/>
    </xf>
    <xf numFmtId="49" fontId="17" fillId="0" borderId="13">
      <alignment horizontal="center"/>
    </xf>
    <xf numFmtId="49" fontId="17" fillId="0" borderId="13">
      <alignment horizontal="center"/>
    </xf>
    <xf numFmtId="4" fontId="17" fillId="0" borderId="14">
      <alignment horizontal="right"/>
    </xf>
    <xf numFmtId="4" fontId="17" fillId="0" borderId="14">
      <alignment horizontal="right"/>
    </xf>
    <xf numFmtId="0" fontId="17" fillId="0" borderId="15">
      <alignment horizontal="left" wrapText="1"/>
    </xf>
    <xf numFmtId="0" fontId="17" fillId="0" borderId="15">
      <alignment horizontal="left" wrapText="1"/>
    </xf>
    <xf numFmtId="0" fontId="18" fillId="0" borderId="16">
      <alignment horizontal="left" wrapText="1"/>
    </xf>
    <xf numFmtId="0" fontId="18" fillId="0" borderId="16">
      <alignment horizontal="left" wrapText="1"/>
    </xf>
    <xf numFmtId="0" fontId="17" fillId="0" borderId="17">
      <alignment horizontal="left" wrapText="1" indent="2"/>
    </xf>
    <xf numFmtId="0" fontId="17" fillId="0" borderId="17">
      <alignment horizontal="left" wrapText="1" indent="2"/>
    </xf>
    <xf numFmtId="0" fontId="16" fillId="0" borderId="18"/>
    <xf numFmtId="0" fontId="16" fillId="0" borderId="18"/>
    <xf numFmtId="0" fontId="17" fillId="0" borderId="11"/>
    <xf numFmtId="0" fontId="17" fillId="0" borderId="11"/>
    <xf numFmtId="0" fontId="16" fillId="0" borderId="11"/>
    <xf numFmtId="0" fontId="16" fillId="0" borderId="11"/>
    <xf numFmtId="0" fontId="18" fillId="0" borderId="0">
      <alignment horizontal="center"/>
    </xf>
    <xf numFmtId="0" fontId="18" fillId="0" borderId="0">
      <alignment horizontal="center"/>
    </xf>
    <xf numFmtId="0" fontId="18" fillId="0" borderId="11"/>
    <xf numFmtId="0" fontId="18" fillId="0" borderId="11"/>
    <xf numFmtId="0" fontId="17" fillId="0" borderId="19">
      <alignment horizontal="left" wrapText="1"/>
    </xf>
    <xf numFmtId="0" fontId="17" fillId="0" borderId="19">
      <alignment horizontal="left" wrapText="1"/>
    </xf>
    <xf numFmtId="0" fontId="17" fillId="0" borderId="20">
      <alignment horizontal="left" wrapText="1" indent="1"/>
    </xf>
    <xf numFmtId="0" fontId="17" fillId="0" borderId="20">
      <alignment horizontal="left" wrapText="1" indent="1"/>
    </xf>
    <xf numFmtId="0" fontId="17" fillId="0" borderId="19">
      <alignment horizontal="left" wrapText="1" indent="2"/>
    </xf>
    <xf numFmtId="0" fontId="17" fillId="0" borderId="19">
      <alignment horizontal="left" wrapText="1" indent="2"/>
    </xf>
    <xf numFmtId="0" fontId="16" fillId="3" borderId="21"/>
    <xf numFmtId="0" fontId="16" fillId="3" borderId="21"/>
    <xf numFmtId="0" fontId="17" fillId="0" borderId="22">
      <alignment horizontal="left" wrapText="1" indent="2"/>
    </xf>
    <xf numFmtId="0" fontId="17" fillId="0" borderId="22">
      <alignment horizontal="left" wrapText="1" indent="2"/>
    </xf>
    <xf numFmtId="0" fontId="17" fillId="0" borderId="0">
      <alignment horizontal="center" wrapText="1"/>
    </xf>
    <xf numFmtId="0" fontId="17" fillId="0" borderId="0">
      <alignment horizontal="center" wrapText="1"/>
    </xf>
    <xf numFmtId="49" fontId="17" fillId="0" borderId="11">
      <alignment horizontal="left"/>
    </xf>
    <xf numFmtId="49" fontId="17" fillId="0" borderId="11">
      <alignment horizontal="left"/>
    </xf>
    <xf numFmtId="49" fontId="17" fillId="0" borderId="23">
      <alignment horizontal="center" wrapText="1"/>
    </xf>
    <xf numFmtId="49" fontId="17" fillId="0" borderId="23">
      <alignment horizontal="center" wrapText="1"/>
    </xf>
    <xf numFmtId="49" fontId="17" fillId="0" borderId="23">
      <alignment horizontal="center" shrinkToFit="1"/>
    </xf>
    <xf numFmtId="49" fontId="17" fillId="0" borderId="23">
      <alignment horizontal="center" shrinkToFit="1"/>
    </xf>
    <xf numFmtId="49" fontId="17" fillId="0" borderId="10">
      <alignment horizontal="center" shrinkToFit="1"/>
    </xf>
    <xf numFmtId="49" fontId="17" fillId="0" borderId="10">
      <alignment horizontal="center" shrinkToFit="1"/>
    </xf>
    <xf numFmtId="0" fontId="17" fillId="0" borderId="24">
      <alignment horizontal="left" wrapText="1"/>
    </xf>
    <xf numFmtId="0" fontId="17" fillId="0" borderId="24">
      <alignment horizontal="left" wrapText="1"/>
    </xf>
    <xf numFmtId="0" fontId="17" fillId="0" borderId="15">
      <alignment horizontal="left" wrapText="1" indent="1"/>
    </xf>
    <xf numFmtId="0" fontId="17" fillId="0" borderId="15">
      <alignment horizontal="left" wrapText="1" indent="1"/>
    </xf>
    <xf numFmtId="0" fontId="17" fillId="0" borderId="24">
      <alignment horizontal="left" wrapText="1" indent="2"/>
    </xf>
    <xf numFmtId="0" fontId="17" fillId="0" borderId="24">
      <alignment horizontal="left" wrapText="1" indent="2"/>
    </xf>
    <xf numFmtId="0" fontId="17" fillId="0" borderId="15">
      <alignment horizontal="left" wrapText="1" indent="2"/>
    </xf>
    <xf numFmtId="0" fontId="17" fillId="0" borderId="15">
      <alignment horizontal="left" wrapText="1" indent="2"/>
    </xf>
    <xf numFmtId="0" fontId="16" fillId="0" borderId="25"/>
    <xf numFmtId="0" fontId="16" fillId="0" borderId="25"/>
    <xf numFmtId="0" fontId="16" fillId="0" borderId="26"/>
    <xf numFmtId="0" fontId="16" fillId="0" borderId="26"/>
    <xf numFmtId="0" fontId="18" fillId="0" borderId="27">
      <alignment horizontal="center" vertical="center" textRotation="90" wrapText="1"/>
    </xf>
    <xf numFmtId="0" fontId="18" fillId="0" borderId="27">
      <alignment horizontal="center" vertical="center" textRotation="90" wrapText="1"/>
    </xf>
    <xf numFmtId="0" fontId="18" fillId="0" borderId="18">
      <alignment horizontal="center" vertical="center" textRotation="90" wrapText="1"/>
    </xf>
    <xf numFmtId="0" fontId="18" fillId="0" borderId="18">
      <alignment horizontal="center" vertical="center" textRotation="90" wrapText="1"/>
    </xf>
    <xf numFmtId="0" fontId="17" fillId="0" borderId="0">
      <alignment vertical="center"/>
    </xf>
    <xf numFmtId="0" fontId="17" fillId="0" borderId="0">
      <alignment vertical="center"/>
    </xf>
    <xf numFmtId="0" fontId="18" fillId="0" borderId="11">
      <alignment horizontal="center" vertical="center" textRotation="90" wrapText="1"/>
    </xf>
    <xf numFmtId="0" fontId="18" fillId="0" borderId="11">
      <alignment horizontal="center" vertical="center" textRotation="90" wrapText="1"/>
    </xf>
    <xf numFmtId="0" fontId="18" fillId="0" borderId="18">
      <alignment horizontal="center" vertical="center" textRotation="90"/>
    </xf>
    <xf numFmtId="0" fontId="18" fillId="0" borderId="18">
      <alignment horizontal="center" vertical="center" textRotation="90"/>
    </xf>
    <xf numFmtId="0" fontId="18" fillId="0" borderId="11">
      <alignment horizontal="center" vertical="center" textRotation="90"/>
    </xf>
    <xf numFmtId="0" fontId="18" fillId="0" borderId="11">
      <alignment horizontal="center" vertical="center" textRotation="90"/>
    </xf>
    <xf numFmtId="0" fontId="18" fillId="0" borderId="27">
      <alignment horizontal="center" vertical="center" textRotation="90"/>
    </xf>
    <xf numFmtId="0" fontId="18" fillId="0" borderId="27">
      <alignment horizontal="center" vertical="center" textRotation="90"/>
    </xf>
    <xf numFmtId="0" fontId="18" fillId="0" borderId="28">
      <alignment horizontal="center" vertical="center" textRotation="90"/>
    </xf>
    <xf numFmtId="0" fontId="18" fillId="0" borderId="28">
      <alignment horizontal="center" vertical="center" textRotation="90"/>
    </xf>
    <xf numFmtId="0" fontId="19" fillId="0" borderId="11">
      <alignment wrapText="1"/>
    </xf>
    <xf numFmtId="0" fontId="19" fillId="0" borderId="11">
      <alignment wrapText="1"/>
    </xf>
    <xf numFmtId="0" fontId="19" fillId="0" borderId="28">
      <alignment wrapText="1"/>
    </xf>
    <xf numFmtId="0" fontId="19" fillId="0" borderId="28">
      <alignment wrapText="1"/>
    </xf>
    <xf numFmtId="0" fontId="19" fillId="0" borderId="18">
      <alignment wrapText="1"/>
    </xf>
    <xf numFmtId="0" fontId="19" fillId="0" borderId="18">
      <alignment wrapText="1"/>
    </xf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8" fillId="0" borderId="29"/>
    <xf numFmtId="0" fontId="18" fillId="0" borderId="29"/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17" fillId="0" borderId="31">
      <alignment horizontal="left" vertical="center" wrapText="1" indent="2"/>
    </xf>
    <xf numFmtId="49" fontId="17" fillId="0" borderId="31">
      <alignment horizontal="left" vertical="center" wrapText="1" indent="2"/>
    </xf>
    <xf numFmtId="49" fontId="17" fillId="0" borderId="22">
      <alignment horizontal="left" vertical="center" wrapText="1" indent="3"/>
    </xf>
    <xf numFmtId="49" fontId="17" fillId="0" borderId="22">
      <alignment horizontal="left" vertical="center" wrapText="1" indent="3"/>
    </xf>
    <xf numFmtId="49" fontId="17" fillId="0" borderId="30">
      <alignment horizontal="left" vertical="center" wrapText="1" indent="3"/>
    </xf>
    <xf numFmtId="49" fontId="17" fillId="0" borderId="30">
      <alignment horizontal="left" vertical="center" wrapText="1" indent="3"/>
    </xf>
    <xf numFmtId="49" fontId="17" fillId="0" borderId="32">
      <alignment horizontal="left" vertical="center" wrapText="1" indent="3"/>
    </xf>
    <xf numFmtId="49" fontId="17" fillId="0" borderId="32">
      <alignment horizontal="left" vertical="center" wrapText="1" indent="3"/>
    </xf>
    <xf numFmtId="0" fontId="20" fillId="0" borderId="29">
      <alignment horizontal="left" vertical="center" wrapText="1"/>
    </xf>
    <xf numFmtId="0" fontId="20" fillId="0" borderId="29">
      <alignment horizontal="left" vertical="center" wrapText="1"/>
    </xf>
    <xf numFmtId="49" fontId="17" fillId="0" borderId="18">
      <alignment horizontal="left" vertical="center" wrapText="1" indent="3"/>
    </xf>
    <xf numFmtId="49" fontId="17" fillId="0" borderId="18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11">
      <alignment horizontal="left" vertical="center" wrapText="1" indent="3"/>
    </xf>
    <xf numFmtId="49" fontId="17" fillId="0" borderId="11">
      <alignment horizontal="left" vertical="center" wrapText="1" indent="3"/>
    </xf>
    <xf numFmtId="49" fontId="20" fillId="0" borderId="29">
      <alignment horizontal="left" vertical="center" wrapText="1"/>
    </xf>
    <xf numFmtId="49" fontId="20" fillId="0" borderId="29">
      <alignment horizontal="left" vertical="center" wrapText="1"/>
    </xf>
    <xf numFmtId="0" fontId="17" fillId="0" borderId="30">
      <alignment horizontal="left" vertical="center" wrapText="1"/>
    </xf>
    <xf numFmtId="0" fontId="17" fillId="0" borderId="30">
      <alignment horizontal="left" vertical="center" wrapText="1"/>
    </xf>
    <xf numFmtId="0" fontId="17" fillId="0" borderId="32">
      <alignment horizontal="left" vertical="center" wrapText="1"/>
    </xf>
    <xf numFmtId="0" fontId="17" fillId="0" borderId="32">
      <alignment horizontal="left" vertical="center" wrapText="1"/>
    </xf>
    <xf numFmtId="49" fontId="17" fillId="0" borderId="30">
      <alignment horizontal="left" vertical="center" wrapText="1"/>
    </xf>
    <xf numFmtId="49" fontId="17" fillId="0" borderId="30">
      <alignment horizontal="left" vertical="center" wrapText="1"/>
    </xf>
    <xf numFmtId="49" fontId="17" fillId="0" borderId="32">
      <alignment horizontal="left" vertical="center" wrapText="1"/>
    </xf>
    <xf numFmtId="49" fontId="17" fillId="0" borderId="32">
      <alignment horizontal="left" vertical="center" wrapText="1"/>
    </xf>
    <xf numFmtId="49" fontId="18" fillId="0" borderId="33">
      <alignment horizontal="center"/>
    </xf>
    <xf numFmtId="49" fontId="18" fillId="0" borderId="33">
      <alignment horizontal="center"/>
    </xf>
    <xf numFmtId="49" fontId="18" fillId="0" borderId="34">
      <alignment horizontal="center" vertical="center" wrapText="1"/>
    </xf>
    <xf numFmtId="49" fontId="18" fillId="0" borderId="34">
      <alignment horizontal="center" vertical="center" wrapText="1"/>
    </xf>
    <xf numFmtId="49" fontId="17" fillId="0" borderId="35">
      <alignment horizontal="center" vertical="center" wrapText="1"/>
    </xf>
    <xf numFmtId="49" fontId="17" fillId="0" borderId="35">
      <alignment horizontal="center" vertical="center" wrapText="1"/>
    </xf>
    <xf numFmtId="49" fontId="17" fillId="0" borderId="23">
      <alignment horizontal="center" vertical="center" wrapText="1"/>
    </xf>
    <xf numFmtId="49" fontId="17" fillId="0" borderId="23">
      <alignment horizontal="center" vertical="center" wrapText="1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7" fillId="0" borderId="36">
      <alignment horizontal="center" vertical="center" wrapText="1"/>
    </xf>
    <xf numFmtId="49" fontId="17" fillId="0" borderId="36">
      <alignment horizontal="center" vertical="center" wrapText="1"/>
    </xf>
    <xf numFmtId="49" fontId="17" fillId="0" borderId="37">
      <alignment horizontal="center" vertical="center" wrapText="1"/>
    </xf>
    <xf numFmtId="49" fontId="17" fillId="0" borderId="37">
      <alignment horizontal="center" vertical="center" wrapText="1"/>
    </xf>
    <xf numFmtId="49" fontId="17" fillId="0" borderId="0">
      <alignment horizontal="center" vertical="center" wrapText="1"/>
    </xf>
    <xf numFmtId="49" fontId="17" fillId="0" borderId="0">
      <alignment horizontal="center" vertical="center" wrapText="1"/>
    </xf>
    <xf numFmtId="49" fontId="17" fillId="0" borderId="11">
      <alignment horizontal="center" vertical="center" wrapText="1"/>
    </xf>
    <xf numFmtId="49" fontId="17" fillId="0" borderId="11">
      <alignment horizontal="center" vertical="center" wrapText="1"/>
    </xf>
    <xf numFmtId="49" fontId="18" fillId="0" borderId="33">
      <alignment horizontal="center" vertical="center" wrapText="1"/>
    </xf>
    <xf numFmtId="49" fontId="18" fillId="0" borderId="33">
      <alignment horizontal="center" vertical="center" wrapText="1"/>
    </xf>
    <xf numFmtId="0" fontId="18" fillId="0" borderId="33">
      <alignment horizontal="center" vertical="center"/>
    </xf>
    <xf numFmtId="0" fontId="18" fillId="0" borderId="33">
      <alignment horizontal="center" vertical="center"/>
    </xf>
    <xf numFmtId="0" fontId="17" fillId="0" borderId="35">
      <alignment horizontal="center" vertical="center"/>
    </xf>
    <xf numFmtId="0" fontId="17" fillId="0" borderId="35">
      <alignment horizontal="center" vertical="center"/>
    </xf>
    <xf numFmtId="0" fontId="17" fillId="0" borderId="23">
      <alignment horizontal="center" vertical="center"/>
    </xf>
    <xf numFmtId="0" fontId="17" fillId="0" borderId="23">
      <alignment horizontal="center" vertical="center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0" fontId="18" fillId="0" borderId="34">
      <alignment horizontal="center" vertical="center"/>
    </xf>
    <xf numFmtId="0" fontId="18" fillId="0" borderId="34">
      <alignment horizontal="center" vertical="center"/>
    </xf>
    <xf numFmtId="0" fontId="17" fillId="0" borderId="36">
      <alignment horizontal="center" vertical="center"/>
    </xf>
    <xf numFmtId="0" fontId="17" fillId="0" borderId="36">
      <alignment horizontal="center" vertical="center"/>
    </xf>
    <xf numFmtId="49" fontId="18" fillId="0" borderId="33">
      <alignment horizontal="center" vertical="center"/>
    </xf>
    <xf numFmtId="49" fontId="18" fillId="0" borderId="33">
      <alignment horizontal="center" vertical="center"/>
    </xf>
    <xf numFmtId="49" fontId="17" fillId="0" borderId="35">
      <alignment horizontal="center" vertical="center"/>
    </xf>
    <xf numFmtId="49" fontId="17" fillId="0" borderId="35">
      <alignment horizontal="center" vertical="center"/>
    </xf>
    <xf numFmtId="49" fontId="17" fillId="0" borderId="23">
      <alignment horizontal="center" vertical="center"/>
    </xf>
    <xf numFmtId="49" fontId="17" fillId="0" borderId="23">
      <alignment horizontal="center" vertical="center"/>
    </xf>
    <xf numFmtId="49" fontId="17" fillId="0" borderId="34">
      <alignment horizontal="center" vertical="center"/>
    </xf>
    <xf numFmtId="49" fontId="17" fillId="0" borderId="34">
      <alignment horizontal="center" vertical="center"/>
    </xf>
    <xf numFmtId="49" fontId="17" fillId="0" borderId="36">
      <alignment horizontal="center" vertical="center"/>
    </xf>
    <xf numFmtId="49" fontId="17" fillId="0" borderId="36">
      <alignment horizontal="center" vertical="center"/>
    </xf>
    <xf numFmtId="49" fontId="17" fillId="0" borderId="11">
      <alignment horizontal="center"/>
    </xf>
    <xf numFmtId="49" fontId="17" fillId="0" borderId="11">
      <alignment horizontal="center"/>
    </xf>
    <xf numFmtId="0" fontId="17" fillId="0" borderId="18">
      <alignment horizontal="center"/>
    </xf>
    <xf numFmtId="0" fontId="17" fillId="0" borderId="18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49" fontId="17" fillId="0" borderId="11"/>
    <xf numFmtId="49" fontId="17" fillId="0" borderId="11"/>
    <xf numFmtId="0" fontId="17" fillId="0" borderId="28">
      <alignment horizontal="center" vertical="top"/>
    </xf>
    <xf numFmtId="0" fontId="17" fillId="0" borderId="28">
      <alignment horizontal="center" vertical="top"/>
    </xf>
    <xf numFmtId="49" fontId="17" fillId="0" borderId="28">
      <alignment horizontal="center" vertical="top" wrapText="1"/>
    </xf>
    <xf numFmtId="49" fontId="17" fillId="0" borderId="28">
      <alignment horizontal="center" vertical="top" wrapText="1"/>
    </xf>
    <xf numFmtId="0" fontId="17" fillId="0" borderId="25"/>
    <xf numFmtId="0" fontId="17" fillId="0" borderId="25"/>
    <xf numFmtId="4" fontId="17" fillId="0" borderId="38">
      <alignment horizontal="right"/>
    </xf>
    <xf numFmtId="4" fontId="17" fillId="0" borderId="38">
      <alignment horizontal="right"/>
    </xf>
    <xf numFmtId="4" fontId="17" fillId="0" borderId="37">
      <alignment horizontal="right"/>
    </xf>
    <xf numFmtId="4" fontId="17" fillId="0" borderId="37">
      <alignment horizontal="right"/>
    </xf>
    <xf numFmtId="4" fontId="17" fillId="0" borderId="0">
      <alignment horizontal="right" shrinkToFit="1"/>
    </xf>
    <xf numFmtId="4" fontId="17" fillId="0" borderId="0">
      <alignment horizontal="right" shrinkToFit="1"/>
    </xf>
    <xf numFmtId="4" fontId="17" fillId="0" borderId="11">
      <alignment horizontal="right"/>
    </xf>
    <xf numFmtId="4" fontId="17" fillId="0" borderId="11">
      <alignment horizontal="right"/>
    </xf>
    <xf numFmtId="0" fontId="17" fillId="0" borderId="18"/>
    <xf numFmtId="0" fontId="17" fillId="0" borderId="18"/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7" fillId="0" borderId="11">
      <alignment horizontal="center"/>
    </xf>
    <xf numFmtId="0" fontId="17" fillId="0" borderId="11">
      <alignment horizontal="center"/>
    </xf>
    <xf numFmtId="49" fontId="17" fillId="0" borderId="18">
      <alignment horizontal="center"/>
    </xf>
    <xf numFmtId="49" fontId="17" fillId="0" borderId="18">
      <alignment horizontal="center"/>
    </xf>
    <xf numFmtId="49" fontId="17" fillId="0" borderId="0">
      <alignment horizontal="left"/>
    </xf>
    <xf numFmtId="49" fontId="17" fillId="0" borderId="0">
      <alignment horizontal="left"/>
    </xf>
    <xf numFmtId="4" fontId="17" fillId="0" borderId="25">
      <alignment horizontal="right"/>
    </xf>
    <xf numFmtId="4" fontId="17" fillId="0" borderId="25">
      <alignment horizontal="right"/>
    </xf>
    <xf numFmtId="0" fontId="17" fillId="0" borderId="28">
      <alignment horizontal="center" vertical="top"/>
    </xf>
    <xf numFmtId="0" fontId="17" fillId="0" borderId="28">
      <alignment horizontal="center" vertical="top"/>
    </xf>
    <xf numFmtId="4" fontId="17" fillId="0" borderId="26">
      <alignment horizontal="right"/>
    </xf>
    <xf numFmtId="4" fontId="17" fillId="0" borderId="26">
      <alignment horizontal="right"/>
    </xf>
    <xf numFmtId="4" fontId="17" fillId="0" borderId="39">
      <alignment horizontal="right"/>
    </xf>
    <xf numFmtId="4" fontId="17" fillId="0" borderId="39">
      <alignment horizontal="right"/>
    </xf>
    <xf numFmtId="0" fontId="17" fillId="0" borderId="26"/>
    <xf numFmtId="0" fontId="17" fillId="0" borderId="26"/>
    <xf numFmtId="0" fontId="21" fillId="0" borderId="40"/>
    <xf numFmtId="0" fontId="21" fillId="0" borderId="40"/>
    <xf numFmtId="0" fontId="16" fillId="3" borderId="0"/>
    <xf numFmtId="0" fontId="16" fillId="3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7" fillId="0" borderId="0">
      <alignment horizontal="left"/>
    </xf>
    <xf numFmtId="0" fontId="17" fillId="0" borderId="0">
      <alignment horizontal="left"/>
    </xf>
    <xf numFmtId="0" fontId="17" fillId="0" borderId="0"/>
    <xf numFmtId="0" fontId="17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3" borderId="11"/>
    <xf numFmtId="0" fontId="16" fillId="3" borderId="11"/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0" fontId="16" fillId="3" borderId="41"/>
    <xf numFmtId="0" fontId="16" fillId="3" borderId="41"/>
    <xf numFmtId="0" fontId="17" fillId="0" borderId="42">
      <alignment horizontal="left" wrapText="1"/>
    </xf>
    <xf numFmtId="0" fontId="17" fillId="0" borderId="42">
      <alignment horizontal="left" wrapText="1"/>
    </xf>
    <xf numFmtId="0" fontId="17" fillId="0" borderId="19">
      <alignment horizontal="left" wrapText="1" indent="1"/>
    </xf>
    <xf numFmtId="0" fontId="17" fillId="0" borderId="19">
      <alignment horizontal="left" wrapText="1" indent="1"/>
    </xf>
    <xf numFmtId="0" fontId="17" fillId="0" borderId="13">
      <alignment horizontal="left" wrapText="1" indent="2"/>
    </xf>
    <xf numFmtId="0" fontId="17" fillId="0" borderId="13">
      <alignment horizontal="left" wrapText="1" indent="2"/>
    </xf>
    <xf numFmtId="0" fontId="16" fillId="3" borderId="18"/>
    <xf numFmtId="0" fontId="16" fillId="3" borderId="18"/>
    <xf numFmtId="0" fontId="23" fillId="0" borderId="0">
      <alignment horizontal="center" wrapText="1"/>
    </xf>
    <xf numFmtId="0" fontId="23" fillId="0" borderId="0">
      <alignment horizontal="center" wrapText="1"/>
    </xf>
    <xf numFmtId="0" fontId="24" fillId="0" borderId="0">
      <alignment horizontal="center" vertical="top"/>
    </xf>
    <xf numFmtId="0" fontId="24" fillId="0" borderId="0">
      <alignment horizontal="center" vertical="top"/>
    </xf>
    <xf numFmtId="0" fontId="17" fillId="0" borderId="11">
      <alignment wrapText="1"/>
    </xf>
    <xf numFmtId="0" fontId="17" fillId="0" borderId="11">
      <alignment wrapText="1"/>
    </xf>
    <xf numFmtId="0" fontId="17" fillId="0" borderId="41">
      <alignment wrapText="1"/>
    </xf>
    <xf numFmtId="0" fontId="17" fillId="0" borderId="41">
      <alignment wrapText="1"/>
    </xf>
    <xf numFmtId="0" fontId="17" fillId="0" borderId="18">
      <alignment horizontal="left"/>
    </xf>
    <xf numFmtId="0" fontId="17" fillId="0" borderId="18">
      <alignment horizontal="left"/>
    </xf>
    <xf numFmtId="0" fontId="16" fillId="3" borderId="43"/>
    <xf numFmtId="0" fontId="16" fillId="3" borderId="43"/>
    <xf numFmtId="49" fontId="17" fillId="0" borderId="33">
      <alignment horizontal="center" wrapText="1"/>
    </xf>
    <xf numFmtId="49" fontId="17" fillId="0" borderId="33">
      <alignment horizontal="center" wrapText="1"/>
    </xf>
    <xf numFmtId="49" fontId="17" fillId="0" borderId="35">
      <alignment horizontal="center" wrapText="1"/>
    </xf>
    <xf numFmtId="49" fontId="17" fillId="0" borderId="35">
      <alignment horizontal="center" wrapText="1"/>
    </xf>
    <xf numFmtId="49" fontId="17" fillId="0" borderId="34">
      <alignment horizontal="center"/>
    </xf>
    <xf numFmtId="49" fontId="17" fillId="0" borderId="34">
      <alignment horizontal="center"/>
    </xf>
    <xf numFmtId="0" fontId="16" fillId="3" borderId="44"/>
    <xf numFmtId="0" fontId="16" fillId="3" borderId="44"/>
    <xf numFmtId="0" fontId="17" fillId="0" borderId="37"/>
    <xf numFmtId="0" fontId="17" fillId="0" borderId="37"/>
    <xf numFmtId="0" fontId="17" fillId="0" borderId="0">
      <alignment horizontal="center"/>
    </xf>
    <xf numFmtId="0" fontId="17" fillId="0" borderId="0">
      <alignment horizontal="center"/>
    </xf>
    <xf numFmtId="49" fontId="17" fillId="0" borderId="18"/>
    <xf numFmtId="49" fontId="17" fillId="0" borderId="18"/>
    <xf numFmtId="49" fontId="17" fillId="0" borderId="0"/>
    <xf numFmtId="49" fontId="17" fillId="0" borderId="0"/>
    <xf numFmtId="49" fontId="17" fillId="0" borderId="8">
      <alignment horizontal="center"/>
    </xf>
    <xf numFmtId="49" fontId="17" fillId="0" borderId="8">
      <alignment horizontal="center"/>
    </xf>
    <xf numFmtId="49" fontId="17" fillId="0" borderId="25">
      <alignment horizontal="center"/>
    </xf>
    <xf numFmtId="49" fontId="17" fillId="0" borderId="25">
      <alignment horizontal="center"/>
    </xf>
    <xf numFmtId="49" fontId="17" fillId="0" borderId="28">
      <alignment horizontal="center"/>
    </xf>
    <xf numFmtId="49" fontId="17" fillId="0" borderId="28">
      <alignment horizontal="center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38">
      <alignment horizontal="center" vertical="center" wrapText="1"/>
    </xf>
    <xf numFmtId="49" fontId="17" fillId="0" borderId="38">
      <alignment horizontal="center" vertical="center" wrapText="1"/>
    </xf>
    <xf numFmtId="0" fontId="16" fillId="3" borderId="45"/>
    <xf numFmtId="0" fontId="16" fillId="3" borderId="45"/>
    <xf numFmtId="4" fontId="17" fillId="0" borderId="28">
      <alignment horizontal="right"/>
    </xf>
    <xf numFmtId="4" fontId="17" fillId="0" borderId="28">
      <alignment horizontal="right"/>
    </xf>
    <xf numFmtId="0" fontId="17" fillId="4" borderId="37"/>
    <xf numFmtId="0" fontId="17" fillId="4" borderId="37"/>
    <xf numFmtId="0" fontId="17" fillId="4" borderId="0"/>
    <xf numFmtId="0" fontId="17" fillId="4" borderId="0"/>
    <xf numFmtId="0" fontId="23" fillId="0" borderId="0">
      <alignment horizontal="center" wrapText="1"/>
    </xf>
    <xf numFmtId="0" fontId="23" fillId="0" borderId="0">
      <alignment horizontal="center" wrapText="1"/>
    </xf>
    <xf numFmtId="0" fontId="25" fillId="0" borderId="46"/>
    <xf numFmtId="0" fontId="25" fillId="0" borderId="46"/>
    <xf numFmtId="49" fontId="26" fillId="0" borderId="47">
      <alignment horizontal="right"/>
    </xf>
    <xf numFmtId="49" fontId="26" fillId="0" borderId="47">
      <alignment horizontal="right"/>
    </xf>
    <xf numFmtId="0" fontId="17" fillId="0" borderId="47">
      <alignment horizontal="right"/>
    </xf>
    <xf numFmtId="0" fontId="17" fillId="0" borderId="47">
      <alignment horizontal="right"/>
    </xf>
    <xf numFmtId="0" fontId="25" fillId="0" borderId="11"/>
    <xf numFmtId="0" fontId="25" fillId="0" borderId="11"/>
    <xf numFmtId="0" fontId="17" fillId="0" borderId="38">
      <alignment horizontal="center"/>
    </xf>
    <xf numFmtId="0" fontId="17" fillId="0" borderId="38">
      <alignment horizontal="center"/>
    </xf>
    <xf numFmtId="49" fontId="16" fillId="0" borderId="48">
      <alignment horizontal="center"/>
    </xf>
    <xf numFmtId="49" fontId="16" fillId="0" borderId="48">
      <alignment horizontal="center"/>
    </xf>
    <xf numFmtId="165" fontId="17" fillId="0" borderId="16">
      <alignment horizontal="center"/>
    </xf>
    <xf numFmtId="165" fontId="17" fillId="0" borderId="16">
      <alignment horizontal="center"/>
    </xf>
    <xf numFmtId="0" fontId="17" fillId="0" borderId="49">
      <alignment horizontal="center"/>
    </xf>
    <xf numFmtId="0" fontId="17" fillId="0" borderId="49">
      <alignment horizontal="center"/>
    </xf>
    <xf numFmtId="49" fontId="17" fillId="0" borderId="17">
      <alignment horizontal="center"/>
    </xf>
    <xf numFmtId="49" fontId="17" fillId="0" borderId="17">
      <alignment horizontal="center"/>
    </xf>
    <xf numFmtId="49" fontId="17" fillId="0" borderId="16">
      <alignment horizontal="center"/>
    </xf>
    <xf numFmtId="49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49" fontId="17" fillId="0" borderId="50">
      <alignment horizontal="center"/>
    </xf>
    <xf numFmtId="49" fontId="17" fillId="0" borderId="50">
      <alignment horizontal="center"/>
    </xf>
    <xf numFmtId="0" fontId="21" fillId="0" borderId="37"/>
    <xf numFmtId="0" fontId="21" fillId="0" borderId="37"/>
    <xf numFmtId="0" fontId="25" fillId="0" borderId="0"/>
    <xf numFmtId="0" fontId="25" fillId="0" borderId="0"/>
    <xf numFmtId="0" fontId="16" fillId="0" borderId="51"/>
    <xf numFmtId="0" fontId="16" fillId="0" borderId="51"/>
    <xf numFmtId="0" fontId="16" fillId="0" borderId="40"/>
    <xf numFmtId="0" fontId="16" fillId="0" borderId="40"/>
    <xf numFmtId="4" fontId="17" fillId="0" borderId="13">
      <alignment horizontal="right"/>
    </xf>
    <xf numFmtId="4" fontId="17" fillId="0" borderId="13">
      <alignment horizontal="right"/>
    </xf>
    <xf numFmtId="49" fontId="17" fillId="0" borderId="26">
      <alignment horizontal="center"/>
    </xf>
    <xf numFmtId="49" fontId="17" fillId="0" borderId="26">
      <alignment horizontal="center"/>
    </xf>
    <xf numFmtId="0" fontId="17" fillId="0" borderId="52">
      <alignment horizontal="left" wrapText="1"/>
    </xf>
    <xf numFmtId="0" fontId="17" fillId="0" borderId="52">
      <alignment horizontal="left" wrapText="1"/>
    </xf>
    <xf numFmtId="0" fontId="17" fillId="0" borderId="24">
      <alignment horizontal="left" wrapText="1" indent="1"/>
    </xf>
    <xf numFmtId="0" fontId="17" fillId="0" borderId="24">
      <alignment horizontal="left" wrapText="1" indent="1"/>
    </xf>
    <xf numFmtId="0" fontId="17" fillId="0" borderId="16">
      <alignment horizontal="left" wrapText="1" indent="2"/>
    </xf>
    <xf numFmtId="0" fontId="17" fillId="0" borderId="16">
      <alignment horizontal="left" wrapText="1" indent="2"/>
    </xf>
    <xf numFmtId="0" fontId="16" fillId="3" borderId="53"/>
    <xf numFmtId="0" fontId="16" fillId="3" borderId="53"/>
    <xf numFmtId="0" fontId="17" fillId="4" borderId="21"/>
    <xf numFmtId="0" fontId="17" fillId="4" borderId="21"/>
    <xf numFmtId="0" fontId="23" fillId="0" borderId="0">
      <alignment horizontal="left" wrapText="1"/>
    </xf>
    <xf numFmtId="0" fontId="23" fillId="0" borderId="0">
      <alignment horizontal="left" wrapText="1"/>
    </xf>
    <xf numFmtId="49" fontId="16" fillId="0" borderId="0"/>
    <xf numFmtId="49" fontId="16" fillId="0" borderId="0"/>
    <xf numFmtId="0" fontId="17" fillId="0" borderId="0">
      <alignment horizontal="right"/>
    </xf>
    <xf numFmtId="0" fontId="17" fillId="0" borderId="0">
      <alignment horizontal="right"/>
    </xf>
    <xf numFmtId="49" fontId="17" fillId="0" borderId="0">
      <alignment horizontal="right"/>
    </xf>
    <xf numFmtId="49" fontId="17" fillId="0" borderId="0">
      <alignment horizontal="right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11">
      <alignment horizontal="left"/>
    </xf>
    <xf numFmtId="0" fontId="17" fillId="0" borderId="11">
      <alignment horizontal="left"/>
    </xf>
    <xf numFmtId="0" fontId="17" fillId="0" borderId="20">
      <alignment horizontal="left" wrapText="1"/>
    </xf>
    <xf numFmtId="0" fontId="17" fillId="0" borderId="20">
      <alignment horizontal="left" wrapText="1"/>
    </xf>
    <xf numFmtId="0" fontId="17" fillId="0" borderId="41"/>
    <xf numFmtId="0" fontId="17" fillId="0" borderId="41"/>
    <xf numFmtId="0" fontId="18" fillId="0" borderId="54">
      <alignment horizontal="left" wrapText="1"/>
    </xf>
    <xf numFmtId="0" fontId="18" fillId="0" borderId="54">
      <alignment horizontal="left" wrapText="1"/>
    </xf>
    <xf numFmtId="0" fontId="17" fillId="0" borderId="12">
      <alignment horizontal="left" wrapText="1" indent="2"/>
    </xf>
    <xf numFmtId="0" fontId="17" fillId="0" borderId="12">
      <alignment horizontal="left" wrapText="1" indent="2"/>
    </xf>
    <xf numFmtId="49" fontId="17" fillId="0" borderId="0">
      <alignment horizontal="center" wrapText="1"/>
    </xf>
    <xf numFmtId="49" fontId="17" fillId="0" borderId="0">
      <alignment horizontal="center" wrapText="1"/>
    </xf>
    <xf numFmtId="49" fontId="17" fillId="0" borderId="34">
      <alignment horizontal="center" wrapText="1"/>
    </xf>
    <xf numFmtId="49" fontId="17" fillId="0" borderId="34">
      <alignment horizontal="center" wrapText="1"/>
    </xf>
    <xf numFmtId="0" fontId="17" fillId="0" borderId="55"/>
    <xf numFmtId="0" fontId="17" fillId="0" borderId="55"/>
    <xf numFmtId="0" fontId="17" fillId="0" borderId="56">
      <alignment horizontal="center" wrapText="1"/>
    </xf>
    <xf numFmtId="0" fontId="17" fillId="0" borderId="56">
      <alignment horizontal="center" wrapText="1"/>
    </xf>
    <xf numFmtId="0" fontId="16" fillId="3" borderId="37"/>
    <xf numFmtId="0" fontId="16" fillId="3" borderId="37"/>
    <xf numFmtId="49" fontId="17" fillId="0" borderId="23">
      <alignment horizontal="center"/>
    </xf>
    <xf numFmtId="49" fontId="17" fillId="0" borderId="23">
      <alignment horizontal="center"/>
    </xf>
    <xf numFmtId="0" fontId="16" fillId="0" borderId="37"/>
    <xf numFmtId="0" fontId="16" fillId="0" borderId="37"/>
    <xf numFmtId="0" fontId="14" fillId="0" borderId="0"/>
    <xf numFmtId="0" fontId="15" fillId="0" borderId="0"/>
    <xf numFmtId="0" fontId="27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 shrinkToFit="1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164" fontId="3" fillId="2" borderId="3" xfId="0" applyNumberFormat="1" applyFont="1" applyFill="1" applyBorder="1" applyAlignment="1">
      <alignment horizontal="center" vertical="center" wrapText="1" shrinkToFit="1"/>
    </xf>
    <xf numFmtId="164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top" wrapText="1" shrinkToFit="1"/>
    </xf>
    <xf numFmtId="164" fontId="6" fillId="0" borderId="7" xfId="1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 shrinkToFit="1"/>
    </xf>
    <xf numFmtId="164" fontId="7" fillId="0" borderId="7" xfId="2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left" vertical="top" wrapText="1" shrinkToFit="1"/>
    </xf>
    <xf numFmtId="164" fontId="7" fillId="0" borderId="7" xfId="1" applyNumberFormat="1" applyFont="1" applyBorder="1" applyAlignment="1">
      <alignment horizontal="center" vertical="top"/>
    </xf>
    <xf numFmtId="164" fontId="7" fillId="0" borderId="7" xfId="2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8" fillId="0" borderId="7" xfId="0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top" wrapText="1" shrinkToFit="1"/>
    </xf>
    <xf numFmtId="0" fontId="3" fillId="0" borderId="7" xfId="0" applyFont="1" applyBorder="1"/>
    <xf numFmtId="164" fontId="9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left" vertical="top" wrapText="1" shrinkToFit="1"/>
    </xf>
    <xf numFmtId="164" fontId="3" fillId="0" borderId="7" xfId="0" applyNumberFormat="1" applyFont="1" applyBorder="1" applyAlignment="1">
      <alignment horizontal="center" vertical="top" wrapText="1" shrinkToFit="1"/>
    </xf>
    <xf numFmtId="164" fontId="10" fillId="0" borderId="7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top" shrinkToFit="1"/>
    </xf>
    <xf numFmtId="0" fontId="3" fillId="0" borderId="7" xfId="0" applyFont="1" applyBorder="1" applyAlignment="1">
      <alignment vertical="top" shrinkToFit="1"/>
    </xf>
    <xf numFmtId="0" fontId="11" fillId="0" borderId="0" xfId="0" applyFont="1" applyBorder="1" applyAlignment="1">
      <alignment horizontal="center" vertical="top" wrapText="1" shrinkToFit="1"/>
    </xf>
    <xf numFmtId="0" fontId="11" fillId="0" borderId="0" xfId="0" applyFont="1" applyBorder="1" applyAlignment="1">
      <alignment vertical="top" wrapText="1" shrinkToFit="1"/>
    </xf>
    <xf numFmtId="0" fontId="3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top" wrapText="1" shrinkToFit="1"/>
    </xf>
    <xf numFmtId="0" fontId="10" fillId="0" borderId="0" xfId="0" applyFont="1" applyBorder="1" applyAlignment="1">
      <alignment vertical="top" wrapText="1" shrinkToFi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3" fillId="0" borderId="0" xfId="0" applyFont="1"/>
  </cellXfs>
  <cellStyles count="384">
    <cellStyle name="br" xfId="3"/>
    <cellStyle name="br 2" xfId="4"/>
    <cellStyle name="col" xfId="5"/>
    <cellStyle name="col 2" xfId="6"/>
    <cellStyle name="style0" xfId="7"/>
    <cellStyle name="style0 2" xfId="8"/>
    <cellStyle name="td" xfId="9"/>
    <cellStyle name="td 2" xfId="10"/>
    <cellStyle name="tr" xfId="11"/>
    <cellStyle name="tr 2" xfId="12"/>
    <cellStyle name="xl100" xfId="13"/>
    <cellStyle name="xl100 2" xfId="14"/>
    <cellStyle name="xl101" xfId="15"/>
    <cellStyle name="xl101 2" xfId="16"/>
    <cellStyle name="xl102" xfId="17"/>
    <cellStyle name="xl102 2" xfId="18"/>
    <cellStyle name="xl103" xfId="19"/>
    <cellStyle name="xl103 2" xfId="20"/>
    <cellStyle name="xl104" xfId="21"/>
    <cellStyle name="xl104 2" xfId="22"/>
    <cellStyle name="xl105" xfId="23"/>
    <cellStyle name="xl105 2" xfId="24"/>
    <cellStyle name="xl106" xfId="25"/>
    <cellStyle name="xl106 2" xfId="26"/>
    <cellStyle name="xl107" xfId="27"/>
    <cellStyle name="xl107 2" xfId="28"/>
    <cellStyle name="xl108" xfId="29"/>
    <cellStyle name="xl108 2" xfId="30"/>
    <cellStyle name="xl109" xfId="31"/>
    <cellStyle name="xl109 2" xfId="32"/>
    <cellStyle name="xl110" xfId="33"/>
    <cellStyle name="xl110 2" xfId="34"/>
    <cellStyle name="xl111" xfId="35"/>
    <cellStyle name="xl111 2" xfId="36"/>
    <cellStyle name="xl112" xfId="37"/>
    <cellStyle name="xl112 2" xfId="38"/>
    <cellStyle name="xl113" xfId="39"/>
    <cellStyle name="xl113 2" xfId="40"/>
    <cellStyle name="xl114" xfId="41"/>
    <cellStyle name="xl114 2" xfId="42"/>
    <cellStyle name="xl115" xfId="43"/>
    <cellStyle name="xl115 2" xfId="44"/>
    <cellStyle name="xl116" xfId="45"/>
    <cellStyle name="xl116 2" xfId="46"/>
    <cellStyle name="xl117" xfId="47"/>
    <cellStyle name="xl117 2" xfId="48"/>
    <cellStyle name="xl118" xfId="49"/>
    <cellStyle name="xl118 2" xfId="50"/>
    <cellStyle name="xl119" xfId="51"/>
    <cellStyle name="xl119 2" xfId="52"/>
    <cellStyle name="xl120" xfId="53"/>
    <cellStyle name="xl120 2" xfId="54"/>
    <cellStyle name="xl121" xfId="55"/>
    <cellStyle name="xl121 2" xfId="56"/>
    <cellStyle name="xl122" xfId="57"/>
    <cellStyle name="xl122 2" xfId="58"/>
    <cellStyle name="xl123" xfId="59"/>
    <cellStyle name="xl123 2" xfId="60"/>
    <cellStyle name="xl124" xfId="61"/>
    <cellStyle name="xl124 2" xfId="62"/>
    <cellStyle name="xl125" xfId="63"/>
    <cellStyle name="xl125 2" xfId="64"/>
    <cellStyle name="xl126" xfId="65"/>
    <cellStyle name="xl126 2" xfId="66"/>
    <cellStyle name="xl127" xfId="67"/>
    <cellStyle name="xl127 2" xfId="68"/>
    <cellStyle name="xl128" xfId="69"/>
    <cellStyle name="xl128 2" xfId="70"/>
    <cellStyle name="xl129" xfId="71"/>
    <cellStyle name="xl129 2" xfId="72"/>
    <cellStyle name="xl130" xfId="73"/>
    <cellStyle name="xl130 2" xfId="74"/>
    <cellStyle name="xl131" xfId="75"/>
    <cellStyle name="xl131 2" xfId="76"/>
    <cellStyle name="xl132" xfId="77"/>
    <cellStyle name="xl132 2" xfId="78"/>
    <cellStyle name="xl133" xfId="79"/>
    <cellStyle name="xl133 2" xfId="80"/>
    <cellStyle name="xl134" xfId="81"/>
    <cellStyle name="xl134 2" xfId="82"/>
    <cellStyle name="xl135" xfId="83"/>
    <cellStyle name="xl135 2" xfId="84"/>
    <cellStyle name="xl136" xfId="85"/>
    <cellStyle name="xl136 2" xfId="86"/>
    <cellStyle name="xl137" xfId="87"/>
    <cellStyle name="xl137 2" xfId="88"/>
    <cellStyle name="xl138" xfId="89"/>
    <cellStyle name="xl138 2" xfId="90"/>
    <cellStyle name="xl139" xfId="91"/>
    <cellStyle name="xl139 2" xfId="92"/>
    <cellStyle name="xl140" xfId="93"/>
    <cellStyle name="xl140 2" xfId="94"/>
    <cellStyle name="xl141" xfId="95"/>
    <cellStyle name="xl141 2" xfId="96"/>
    <cellStyle name="xl142" xfId="97"/>
    <cellStyle name="xl142 2" xfId="98"/>
    <cellStyle name="xl143" xfId="99"/>
    <cellStyle name="xl143 2" xfId="100"/>
    <cellStyle name="xl144" xfId="101"/>
    <cellStyle name="xl144 2" xfId="102"/>
    <cellStyle name="xl145" xfId="103"/>
    <cellStyle name="xl145 2" xfId="104"/>
    <cellStyle name="xl146" xfId="105"/>
    <cellStyle name="xl146 2" xfId="106"/>
    <cellStyle name="xl147" xfId="107"/>
    <cellStyle name="xl147 2" xfId="108"/>
    <cellStyle name="xl148" xfId="109"/>
    <cellStyle name="xl148 2" xfId="110"/>
    <cellStyle name="xl149" xfId="111"/>
    <cellStyle name="xl149 2" xfId="112"/>
    <cellStyle name="xl150" xfId="113"/>
    <cellStyle name="xl150 2" xfId="114"/>
    <cellStyle name="xl151" xfId="115"/>
    <cellStyle name="xl151 2" xfId="116"/>
    <cellStyle name="xl152" xfId="117"/>
    <cellStyle name="xl152 2" xfId="118"/>
    <cellStyle name="xl153" xfId="119"/>
    <cellStyle name="xl153 2" xfId="120"/>
    <cellStyle name="xl154" xfId="121"/>
    <cellStyle name="xl154 2" xfId="122"/>
    <cellStyle name="xl155" xfId="123"/>
    <cellStyle name="xl155 2" xfId="124"/>
    <cellStyle name="xl156" xfId="125"/>
    <cellStyle name="xl156 2" xfId="126"/>
    <cellStyle name="xl157" xfId="127"/>
    <cellStyle name="xl157 2" xfId="128"/>
    <cellStyle name="xl158" xfId="129"/>
    <cellStyle name="xl158 2" xfId="130"/>
    <cellStyle name="xl159" xfId="131"/>
    <cellStyle name="xl159 2" xfId="132"/>
    <cellStyle name="xl160" xfId="133"/>
    <cellStyle name="xl160 2" xfId="134"/>
    <cellStyle name="xl161" xfId="135"/>
    <cellStyle name="xl161 2" xfId="136"/>
    <cellStyle name="xl162" xfId="137"/>
    <cellStyle name="xl162 2" xfId="138"/>
    <cellStyle name="xl163" xfId="139"/>
    <cellStyle name="xl163 2" xfId="140"/>
    <cellStyle name="xl164" xfId="141"/>
    <cellStyle name="xl164 2" xfId="142"/>
    <cellStyle name="xl165" xfId="143"/>
    <cellStyle name="xl165 2" xfId="144"/>
    <cellStyle name="xl166" xfId="145"/>
    <cellStyle name="xl166 2" xfId="146"/>
    <cellStyle name="xl167" xfId="147"/>
    <cellStyle name="xl167 2" xfId="148"/>
    <cellStyle name="xl168" xfId="149"/>
    <cellStyle name="xl168 2" xfId="150"/>
    <cellStyle name="xl169" xfId="151"/>
    <cellStyle name="xl169 2" xfId="152"/>
    <cellStyle name="xl170" xfId="153"/>
    <cellStyle name="xl170 2" xfId="154"/>
    <cellStyle name="xl171" xfId="155"/>
    <cellStyle name="xl171 2" xfId="156"/>
    <cellStyle name="xl172" xfId="157"/>
    <cellStyle name="xl172 2" xfId="158"/>
    <cellStyle name="xl173" xfId="159"/>
    <cellStyle name="xl173 2" xfId="160"/>
    <cellStyle name="xl174" xfId="161"/>
    <cellStyle name="xl174 2" xfId="162"/>
    <cellStyle name="xl175" xfId="163"/>
    <cellStyle name="xl175 2" xfId="164"/>
    <cellStyle name="xl176" xfId="165"/>
    <cellStyle name="xl176 2" xfId="166"/>
    <cellStyle name="xl177" xfId="167"/>
    <cellStyle name="xl177 2" xfId="168"/>
    <cellStyle name="xl178" xfId="169"/>
    <cellStyle name="xl178 2" xfId="170"/>
    <cellStyle name="xl179" xfId="171"/>
    <cellStyle name="xl179 2" xfId="172"/>
    <cellStyle name="xl180" xfId="173"/>
    <cellStyle name="xl180 2" xfId="174"/>
    <cellStyle name="xl181" xfId="175"/>
    <cellStyle name="xl181 2" xfId="176"/>
    <cellStyle name="xl182" xfId="177"/>
    <cellStyle name="xl182 2" xfId="178"/>
    <cellStyle name="xl183" xfId="179"/>
    <cellStyle name="xl183 2" xfId="180"/>
    <cellStyle name="xl184" xfId="181"/>
    <cellStyle name="xl184 2" xfId="182"/>
    <cellStyle name="xl185" xfId="183"/>
    <cellStyle name="xl185 2" xfId="184"/>
    <cellStyle name="xl186" xfId="185"/>
    <cellStyle name="xl186 2" xfId="186"/>
    <cellStyle name="xl187" xfId="187"/>
    <cellStyle name="xl187 2" xfId="188"/>
    <cellStyle name="xl188" xfId="189"/>
    <cellStyle name="xl188 2" xfId="190"/>
    <cellStyle name="xl189" xfId="191"/>
    <cellStyle name="xl189 2" xfId="192"/>
    <cellStyle name="xl190" xfId="193"/>
    <cellStyle name="xl190 2" xfId="194"/>
    <cellStyle name="xl191" xfId="195"/>
    <cellStyle name="xl191 2" xfId="196"/>
    <cellStyle name="xl192" xfId="197"/>
    <cellStyle name="xl192 2" xfId="198"/>
    <cellStyle name="xl193" xfId="199"/>
    <cellStyle name="xl193 2" xfId="200"/>
    <cellStyle name="xl194" xfId="201"/>
    <cellStyle name="xl194 2" xfId="202"/>
    <cellStyle name="xl195" xfId="203"/>
    <cellStyle name="xl195 2" xfId="204"/>
    <cellStyle name="xl196" xfId="205"/>
    <cellStyle name="xl196 2" xfId="206"/>
    <cellStyle name="xl197" xfId="207"/>
    <cellStyle name="xl197 2" xfId="208"/>
    <cellStyle name="xl198" xfId="209"/>
    <cellStyle name="xl198 2" xfId="210"/>
    <cellStyle name="xl199" xfId="211"/>
    <cellStyle name="xl199 2" xfId="212"/>
    <cellStyle name="xl200" xfId="213"/>
    <cellStyle name="xl200 2" xfId="214"/>
    <cellStyle name="xl201" xfId="215"/>
    <cellStyle name="xl201 2" xfId="216"/>
    <cellStyle name="xl202" xfId="217"/>
    <cellStyle name="xl202 2" xfId="218"/>
    <cellStyle name="xl203" xfId="219"/>
    <cellStyle name="xl203 2" xfId="220"/>
    <cellStyle name="xl204" xfId="221"/>
    <cellStyle name="xl204 2" xfId="222"/>
    <cellStyle name="xl21" xfId="223"/>
    <cellStyle name="xl21 2" xfId="224"/>
    <cellStyle name="xl22" xfId="225"/>
    <cellStyle name="xl22 2" xfId="226"/>
    <cellStyle name="xl23" xfId="227"/>
    <cellStyle name="xl23 2" xfId="228"/>
    <cellStyle name="xl24" xfId="229"/>
    <cellStyle name="xl24 2" xfId="230"/>
    <cellStyle name="xl25" xfId="231"/>
    <cellStyle name="xl25 2" xfId="232"/>
    <cellStyle name="xl26" xfId="233"/>
    <cellStyle name="xl26 2" xfId="234"/>
    <cellStyle name="xl27" xfId="235"/>
    <cellStyle name="xl27 2" xfId="236"/>
    <cellStyle name="xl28" xfId="237"/>
    <cellStyle name="xl28 2" xfId="238"/>
    <cellStyle name="xl29" xfId="239"/>
    <cellStyle name="xl29 2" xfId="240"/>
    <cellStyle name="xl30" xfId="241"/>
    <cellStyle name="xl30 2" xfId="242"/>
    <cellStyle name="xl31" xfId="243"/>
    <cellStyle name="xl31 2" xfId="244"/>
    <cellStyle name="xl32" xfId="245"/>
    <cellStyle name="xl32 2" xfId="246"/>
    <cellStyle name="xl33" xfId="247"/>
    <cellStyle name="xl33 2" xfId="248"/>
    <cellStyle name="xl34" xfId="249"/>
    <cellStyle name="xl34 2" xfId="250"/>
    <cellStyle name="xl35" xfId="251"/>
    <cellStyle name="xl35 2" xfId="252"/>
    <cellStyle name="xl36" xfId="253"/>
    <cellStyle name="xl36 2" xfId="254"/>
    <cellStyle name="xl37" xfId="255"/>
    <cellStyle name="xl37 2" xfId="256"/>
    <cellStyle name="xl38" xfId="257"/>
    <cellStyle name="xl38 2" xfId="258"/>
    <cellStyle name="xl39" xfId="259"/>
    <cellStyle name="xl39 2" xfId="260"/>
    <cellStyle name="xl40" xfId="261"/>
    <cellStyle name="xl40 2" xfId="262"/>
    <cellStyle name="xl41" xfId="263"/>
    <cellStyle name="xl41 2" xfId="264"/>
    <cellStyle name="xl42" xfId="265"/>
    <cellStyle name="xl42 2" xfId="266"/>
    <cellStyle name="xl43" xfId="267"/>
    <cellStyle name="xl43 2" xfId="268"/>
    <cellStyle name="xl44" xfId="269"/>
    <cellStyle name="xl44 2" xfId="270"/>
    <cellStyle name="xl45" xfId="271"/>
    <cellStyle name="xl45 2" xfId="272"/>
    <cellStyle name="xl46" xfId="273"/>
    <cellStyle name="xl46 2" xfId="274"/>
    <cellStyle name="xl47" xfId="275"/>
    <cellStyle name="xl47 2" xfId="276"/>
    <cellStyle name="xl48" xfId="277"/>
    <cellStyle name="xl48 2" xfId="278"/>
    <cellStyle name="xl49" xfId="279"/>
    <cellStyle name="xl49 2" xfId="280"/>
    <cellStyle name="xl50" xfId="281"/>
    <cellStyle name="xl50 2" xfId="282"/>
    <cellStyle name="xl51" xfId="283"/>
    <cellStyle name="xl51 2" xfId="284"/>
    <cellStyle name="xl52" xfId="285"/>
    <cellStyle name="xl52 2" xfId="286"/>
    <cellStyle name="xl53" xfId="287"/>
    <cellStyle name="xl53 2" xfId="288"/>
    <cellStyle name="xl54" xfId="289"/>
    <cellStyle name="xl54 2" xfId="290"/>
    <cellStyle name="xl55" xfId="291"/>
    <cellStyle name="xl55 2" xfId="292"/>
    <cellStyle name="xl56" xfId="293"/>
    <cellStyle name="xl56 2" xfId="294"/>
    <cellStyle name="xl57" xfId="295"/>
    <cellStyle name="xl57 2" xfId="296"/>
    <cellStyle name="xl58" xfId="297"/>
    <cellStyle name="xl58 2" xfId="298"/>
    <cellStyle name="xl59" xfId="299"/>
    <cellStyle name="xl59 2" xfId="300"/>
    <cellStyle name="xl60" xfId="301"/>
    <cellStyle name="xl60 2" xfId="302"/>
    <cellStyle name="xl61" xfId="303"/>
    <cellStyle name="xl61 2" xfId="304"/>
    <cellStyle name="xl62" xfId="305"/>
    <cellStyle name="xl62 2" xfId="306"/>
    <cellStyle name="xl63" xfId="307"/>
    <cellStyle name="xl63 2" xfId="308"/>
    <cellStyle name="xl64" xfId="309"/>
    <cellStyle name="xl64 2" xfId="310"/>
    <cellStyle name="xl65" xfId="311"/>
    <cellStyle name="xl65 2" xfId="312"/>
    <cellStyle name="xl66" xfId="313"/>
    <cellStyle name="xl66 2" xfId="314"/>
    <cellStyle name="xl67" xfId="315"/>
    <cellStyle name="xl67 2" xfId="316"/>
    <cellStyle name="xl68" xfId="317"/>
    <cellStyle name="xl68 2" xfId="318"/>
    <cellStyle name="xl69" xfId="319"/>
    <cellStyle name="xl69 2" xfId="320"/>
    <cellStyle name="xl70" xfId="321"/>
    <cellStyle name="xl70 2" xfId="322"/>
    <cellStyle name="xl71" xfId="323"/>
    <cellStyle name="xl71 2" xfId="324"/>
    <cellStyle name="xl72" xfId="325"/>
    <cellStyle name="xl72 2" xfId="326"/>
    <cellStyle name="xl73" xfId="327"/>
    <cellStyle name="xl73 2" xfId="328"/>
    <cellStyle name="xl74" xfId="329"/>
    <cellStyle name="xl74 2" xfId="330"/>
    <cellStyle name="xl75" xfId="331"/>
    <cellStyle name="xl75 2" xfId="332"/>
    <cellStyle name="xl76" xfId="333"/>
    <cellStyle name="xl76 2" xfId="334"/>
    <cellStyle name="xl77" xfId="335"/>
    <cellStyle name="xl77 2" xfId="336"/>
    <cellStyle name="xl78" xfId="337"/>
    <cellStyle name="xl78 2" xfId="338"/>
    <cellStyle name="xl79" xfId="339"/>
    <cellStyle name="xl79 2" xfId="340"/>
    <cellStyle name="xl80" xfId="341"/>
    <cellStyle name="xl80 2" xfId="342"/>
    <cellStyle name="xl81" xfId="343"/>
    <cellStyle name="xl81 2" xfId="344"/>
    <cellStyle name="xl82" xfId="345"/>
    <cellStyle name="xl82 2" xfId="346"/>
    <cellStyle name="xl83" xfId="347"/>
    <cellStyle name="xl83 2" xfId="348"/>
    <cellStyle name="xl84" xfId="349"/>
    <cellStyle name="xl84 2" xfId="350"/>
    <cellStyle name="xl85" xfId="351"/>
    <cellStyle name="xl85 2" xfId="352"/>
    <cellStyle name="xl86" xfId="353"/>
    <cellStyle name="xl86 2" xfId="354"/>
    <cellStyle name="xl87" xfId="355"/>
    <cellStyle name="xl87 2" xfId="356"/>
    <cellStyle name="xl88" xfId="357"/>
    <cellStyle name="xl88 2" xfId="358"/>
    <cellStyle name="xl89" xfId="359"/>
    <cellStyle name="xl89 2" xfId="360"/>
    <cellStyle name="xl90" xfId="361"/>
    <cellStyle name="xl90 2" xfId="362"/>
    <cellStyle name="xl91" xfId="363"/>
    <cellStyle name="xl91 2" xfId="364"/>
    <cellStyle name="xl92" xfId="365"/>
    <cellStyle name="xl92 2" xfId="366"/>
    <cellStyle name="xl93" xfId="367"/>
    <cellStyle name="xl93 2" xfId="368"/>
    <cellStyle name="xl94" xfId="369"/>
    <cellStyle name="xl94 2" xfId="370"/>
    <cellStyle name="xl95" xfId="371"/>
    <cellStyle name="xl95 2" xfId="372"/>
    <cellStyle name="xl96" xfId="373"/>
    <cellStyle name="xl96 2" xfId="374"/>
    <cellStyle name="xl97" xfId="375"/>
    <cellStyle name="xl97 2" xfId="376"/>
    <cellStyle name="xl98" xfId="377"/>
    <cellStyle name="xl98 2" xfId="378"/>
    <cellStyle name="xl99" xfId="379"/>
    <cellStyle name="xl99 2" xfId="380"/>
    <cellStyle name="Обычный" xfId="0" builtinId="0"/>
    <cellStyle name="Обычный 2" xfId="381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N46" sqref="N46"/>
    </sheetView>
  </sheetViews>
  <sheetFormatPr defaultRowHeight="12.75" x14ac:dyDescent="0.2"/>
  <cols>
    <col min="1" max="1" width="10.7109375" customWidth="1"/>
    <col min="2" max="2" width="98.7109375" customWidth="1"/>
    <col min="3" max="3" width="17.28515625" customWidth="1"/>
    <col min="4" max="4" width="18" customWidth="1"/>
    <col min="5" max="5" width="13.7109375" customWidth="1"/>
    <col min="6" max="6" width="17.28515625" style="74" customWidth="1"/>
    <col min="7" max="7" width="15.7109375" style="74" customWidth="1"/>
    <col min="8" max="8" width="13" style="74" customWidth="1"/>
    <col min="9" max="9" width="13.7109375" style="74" customWidth="1"/>
    <col min="10" max="10" width="9.140625" style="74"/>
  </cols>
  <sheetData>
    <row r="1" spans="1:10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4"/>
      <c r="C3" s="4"/>
      <c r="D3" s="4"/>
      <c r="E3" s="4"/>
      <c r="F3" s="4"/>
      <c r="G3" s="4"/>
      <c r="H3" s="5"/>
      <c r="I3" s="5"/>
      <c r="J3" s="6" t="s">
        <v>2</v>
      </c>
    </row>
    <row r="4" spans="1:10" x14ac:dyDescent="0.2">
      <c r="A4" s="7" t="s">
        <v>3</v>
      </c>
      <c r="B4" s="7" t="s">
        <v>4</v>
      </c>
      <c r="C4" s="8" t="s">
        <v>5</v>
      </c>
      <c r="D4" s="9"/>
      <c r="E4" s="10"/>
      <c r="F4" s="11" t="s">
        <v>6</v>
      </c>
      <c r="G4" s="12"/>
      <c r="H4" s="13"/>
      <c r="I4" s="7" t="s">
        <v>7</v>
      </c>
      <c r="J4" s="14" t="s">
        <v>8</v>
      </c>
    </row>
    <row r="5" spans="1:10" x14ac:dyDescent="0.2">
      <c r="A5" s="15"/>
      <c r="B5" s="15"/>
      <c r="C5" s="16" t="s">
        <v>9</v>
      </c>
      <c r="D5" s="16" t="s">
        <v>10</v>
      </c>
      <c r="E5" s="16" t="s">
        <v>11</v>
      </c>
      <c r="F5" s="7" t="s">
        <v>9</v>
      </c>
      <c r="G5" s="7" t="s">
        <v>10</v>
      </c>
      <c r="H5" s="16" t="s">
        <v>11</v>
      </c>
      <c r="I5" s="15"/>
      <c r="J5" s="17"/>
    </row>
    <row r="6" spans="1:10" x14ac:dyDescent="0.2">
      <c r="A6" s="18"/>
      <c r="B6" s="18"/>
      <c r="C6" s="19"/>
      <c r="D6" s="19"/>
      <c r="E6" s="19"/>
      <c r="F6" s="18"/>
      <c r="G6" s="18"/>
      <c r="H6" s="19"/>
      <c r="I6" s="18"/>
      <c r="J6" s="20"/>
    </row>
    <row r="7" spans="1:10" x14ac:dyDescent="0.2">
      <c r="A7" s="21"/>
      <c r="B7" s="22" t="s">
        <v>12</v>
      </c>
      <c r="C7" s="23">
        <f>C8+C13</f>
        <v>134921879.90000001</v>
      </c>
      <c r="D7" s="23">
        <f>D8+D13</f>
        <v>94847132.400000006</v>
      </c>
      <c r="E7" s="24">
        <f t="shared" ref="E7:E14" si="0">D7/C7*100</f>
        <v>70.297814164980366</v>
      </c>
      <c r="F7" s="23">
        <f>F8+F13</f>
        <v>155723294.82343</v>
      </c>
      <c r="G7" s="23">
        <f>G8+G13</f>
        <v>101935229.40374</v>
      </c>
      <c r="H7" s="24">
        <f t="shared" ref="H7:H14" si="1">G7/F7*100</f>
        <v>65.459204109007146</v>
      </c>
      <c r="I7" s="24">
        <f>G7-D7</f>
        <v>7088097.0037399977</v>
      </c>
      <c r="J7" s="24">
        <f>G7/D7*100</f>
        <v>107.47318007870525</v>
      </c>
    </row>
    <row r="8" spans="1:10" ht="12.75" customHeight="1" x14ac:dyDescent="0.2">
      <c r="A8" s="21"/>
      <c r="B8" s="25" t="s">
        <v>13</v>
      </c>
      <c r="C8" s="26">
        <v>126383833.59999999</v>
      </c>
      <c r="D8" s="26">
        <v>91286359.900000006</v>
      </c>
      <c r="E8" s="27">
        <f t="shared" si="0"/>
        <v>72.229459496313311</v>
      </c>
      <c r="F8" s="26">
        <v>145182665.93204999</v>
      </c>
      <c r="G8" s="26">
        <v>97340868.289670005</v>
      </c>
      <c r="H8" s="27">
        <f t="shared" si="1"/>
        <v>67.047169622321562</v>
      </c>
      <c r="I8" s="27">
        <f t="shared" ref="I8:I14" si="2">G8-D8</f>
        <v>6054508.3896699995</v>
      </c>
      <c r="J8" s="27">
        <f t="shared" ref="J8:J14" si="3">G8/D8*100</f>
        <v>106.63243489640996</v>
      </c>
    </row>
    <row r="9" spans="1:10" x14ac:dyDescent="0.2">
      <c r="A9" s="21"/>
      <c r="B9" s="28" t="s">
        <v>14</v>
      </c>
      <c r="C9" s="29">
        <v>42634115.200000003</v>
      </c>
      <c r="D9" s="30">
        <v>37416864</v>
      </c>
      <c r="E9" s="27">
        <f t="shared" si="0"/>
        <v>87.762731381839487</v>
      </c>
      <c r="F9" s="26">
        <v>49759381.100000001</v>
      </c>
      <c r="G9" s="26">
        <v>36819344.242230006</v>
      </c>
      <c r="H9" s="27">
        <f t="shared" si="1"/>
        <v>73.994779332635247</v>
      </c>
      <c r="I9" s="27">
        <f t="shared" si="2"/>
        <v>-597519.75776999444</v>
      </c>
      <c r="J9" s="27">
        <f t="shared" si="3"/>
        <v>98.40307365745565</v>
      </c>
    </row>
    <row r="10" spans="1:10" x14ac:dyDescent="0.2">
      <c r="A10" s="21"/>
      <c r="B10" s="31" t="s">
        <v>15</v>
      </c>
      <c r="C10" s="32">
        <v>39309498.5</v>
      </c>
      <c r="D10" s="33">
        <v>24061107.300000001</v>
      </c>
      <c r="E10" s="27">
        <f t="shared" si="0"/>
        <v>61.209397774433583</v>
      </c>
      <c r="F10" s="26">
        <v>45550466.689300001</v>
      </c>
      <c r="G10" s="26">
        <v>25402520.950549997</v>
      </c>
      <c r="H10" s="27">
        <f t="shared" si="1"/>
        <v>55.767861005290555</v>
      </c>
      <c r="I10" s="27">
        <f t="shared" si="2"/>
        <v>1341413.6505499966</v>
      </c>
      <c r="J10" s="27">
        <f t="shared" si="3"/>
        <v>105.57502875418372</v>
      </c>
    </row>
    <row r="11" spans="1:10" ht="15" customHeight="1" x14ac:dyDescent="0.2">
      <c r="A11" s="21"/>
      <c r="B11" s="34" t="s">
        <v>16</v>
      </c>
      <c r="C11" s="32">
        <v>24580028.199999999</v>
      </c>
      <c r="D11" s="33">
        <v>16197078.4</v>
      </c>
      <c r="E11" s="27">
        <f>D11/C11*100</f>
        <v>65.895279973682051</v>
      </c>
      <c r="F11" s="26">
        <v>27412155.696339998</v>
      </c>
      <c r="G11" s="26">
        <v>17564837.130490001</v>
      </c>
      <c r="H11" s="27">
        <f>G11/F11*100</f>
        <v>64.076818054974112</v>
      </c>
      <c r="I11" s="27">
        <f t="shared" si="2"/>
        <v>1367758.7304900009</v>
      </c>
      <c r="J11" s="27">
        <f t="shared" si="3"/>
        <v>108.44447805160962</v>
      </c>
    </row>
    <row r="12" spans="1:10" x14ac:dyDescent="0.2">
      <c r="A12" s="21"/>
      <c r="B12" s="34" t="s">
        <v>17</v>
      </c>
      <c r="C12" s="32">
        <v>7975856.2000000002</v>
      </c>
      <c r="D12" s="33">
        <v>4557768.5999999996</v>
      </c>
      <c r="E12" s="27">
        <f>D12/C12*100</f>
        <v>57.144568378752858</v>
      </c>
      <c r="F12" s="26">
        <v>8099957.0668400005</v>
      </c>
      <c r="G12" s="26">
        <v>5603109.6918400005</v>
      </c>
      <c r="H12" s="27">
        <f>G12/F12*100</f>
        <v>69.174560378576373</v>
      </c>
      <c r="I12" s="27">
        <f t="shared" si="2"/>
        <v>1045341.0918400008</v>
      </c>
      <c r="J12" s="27">
        <f t="shared" si="3"/>
        <v>122.93536999311463</v>
      </c>
    </row>
    <row r="13" spans="1:10" ht="15.75" customHeight="1" x14ac:dyDescent="0.2">
      <c r="A13" s="21"/>
      <c r="B13" s="35" t="s">
        <v>18</v>
      </c>
      <c r="C13" s="32">
        <v>8538046.3000000007</v>
      </c>
      <c r="D13" s="33">
        <v>3560772.5</v>
      </c>
      <c r="E13" s="27">
        <f t="shared" si="0"/>
        <v>41.704769157787297</v>
      </c>
      <c r="F13" s="26">
        <v>10540628.891379999</v>
      </c>
      <c r="G13" s="26">
        <v>4594361.1140700001</v>
      </c>
      <c r="H13" s="27">
        <f t="shared" si="1"/>
        <v>43.587163170379846</v>
      </c>
      <c r="I13" s="27">
        <f t="shared" si="2"/>
        <v>1033588.6140700001</v>
      </c>
      <c r="J13" s="27">
        <f t="shared" si="3"/>
        <v>129.02708932036518</v>
      </c>
    </row>
    <row r="14" spans="1:10" ht="16.5" customHeight="1" x14ac:dyDescent="0.2">
      <c r="A14" s="21"/>
      <c r="B14" s="35" t="s">
        <v>19</v>
      </c>
      <c r="C14" s="32">
        <v>8098929.7000000002</v>
      </c>
      <c r="D14" s="33">
        <v>3490196.9</v>
      </c>
      <c r="E14" s="27">
        <f t="shared" si="0"/>
        <v>43.094544949562902</v>
      </c>
      <c r="F14" s="26">
        <v>10427563.979909999</v>
      </c>
      <c r="G14" s="26">
        <v>4219418.8979200004</v>
      </c>
      <c r="H14" s="27">
        <f t="shared" si="1"/>
        <v>40.464090232860109</v>
      </c>
      <c r="I14" s="27">
        <f t="shared" si="2"/>
        <v>729221.99792000046</v>
      </c>
      <c r="J14" s="27">
        <f t="shared" si="3"/>
        <v>120.8934343480736</v>
      </c>
    </row>
    <row r="15" spans="1:10" x14ac:dyDescent="0.2">
      <c r="A15" s="21"/>
      <c r="B15" s="36"/>
      <c r="C15" s="26"/>
      <c r="D15" s="26"/>
      <c r="E15" s="27"/>
      <c r="F15" s="26"/>
      <c r="G15" s="26"/>
      <c r="H15" s="27"/>
      <c r="I15" s="27"/>
      <c r="J15" s="27"/>
    </row>
    <row r="16" spans="1:10" x14ac:dyDescent="0.2">
      <c r="A16" s="21"/>
      <c r="B16" s="37" t="s">
        <v>20</v>
      </c>
      <c r="C16" s="38">
        <f>C17+C22+C23+C26+C31+C32+C33+C34+C35+C36+C37+C38+C40+C41</f>
        <v>152950314.09999999</v>
      </c>
      <c r="D16" s="38">
        <f>D17+D22+D23+D26+D31+D32+D33+D34+D35+D36+D37+D38+D40+D41</f>
        <v>75640265.899999991</v>
      </c>
      <c r="E16" s="39">
        <f>D16/C16*100</f>
        <v>49.454142245530697</v>
      </c>
      <c r="F16" s="38">
        <f>F17+F22+F23+F26+F31+F32+F33+F34+F35+F36+F37+F38+F40+F41</f>
        <v>179907827.10780999</v>
      </c>
      <c r="G16" s="38">
        <f>G17+G22+G23+G26+G31+G32+G33+G34+G35+G36+G37+G38+G40+G41</f>
        <v>86471855.784289971</v>
      </c>
      <c r="H16" s="39">
        <f>G16/F16*100</f>
        <v>48.064532363270445</v>
      </c>
      <c r="I16" s="39">
        <f t="shared" ref="I16:I42" si="4">G16-D16</f>
        <v>10831589.88428998</v>
      </c>
      <c r="J16" s="39">
        <f t="shared" ref="J16:J40" si="5">G16/D16*100</f>
        <v>114.31987282885791</v>
      </c>
    </row>
    <row r="17" spans="1:10" x14ac:dyDescent="0.2">
      <c r="A17" s="40" t="s">
        <v>21</v>
      </c>
      <c r="B17" s="22" t="s">
        <v>22</v>
      </c>
      <c r="C17" s="41">
        <v>14516911.800000001</v>
      </c>
      <c r="D17" s="41">
        <v>7081761.0999999996</v>
      </c>
      <c r="E17" s="39">
        <f t="shared" ref="E17:E41" si="6">D17/C17*100</f>
        <v>48.782834789972334</v>
      </c>
      <c r="F17" s="41">
        <v>16869496.21424</v>
      </c>
      <c r="G17" s="41">
        <v>7784085.3675699998</v>
      </c>
      <c r="H17" s="39">
        <f t="shared" ref="H17:H41" si="7">G17/F17*100</f>
        <v>46.142962828962503</v>
      </c>
      <c r="I17" s="39">
        <f t="shared" si="4"/>
        <v>702324.26757000014</v>
      </c>
      <c r="J17" s="39">
        <f t="shared" si="5"/>
        <v>109.9173674126059</v>
      </c>
    </row>
    <row r="18" spans="1:10" ht="25.5" x14ac:dyDescent="0.2">
      <c r="A18" s="42" t="s">
        <v>23</v>
      </c>
      <c r="B18" s="28" t="s">
        <v>24</v>
      </c>
      <c r="C18" s="43">
        <v>7595527.5</v>
      </c>
      <c r="D18" s="43">
        <v>3885247.5999999996</v>
      </c>
      <c r="E18" s="44">
        <f t="shared" si="6"/>
        <v>51.151781097494542</v>
      </c>
      <c r="F18" s="43">
        <v>8125555.0343800001</v>
      </c>
      <c r="G18" s="43">
        <v>4187614.4758900004</v>
      </c>
      <c r="H18" s="44">
        <f t="shared" si="7"/>
        <v>51.536349925288839</v>
      </c>
      <c r="I18" s="44">
        <f t="shared" si="4"/>
        <v>302366.87589000072</v>
      </c>
      <c r="J18" s="44">
        <f t="shared" si="5"/>
        <v>107.78243517581738</v>
      </c>
    </row>
    <row r="19" spans="1:10" x14ac:dyDescent="0.2">
      <c r="A19" s="45" t="s">
        <v>25</v>
      </c>
      <c r="B19" s="28" t="s">
        <v>26</v>
      </c>
      <c r="C19" s="43">
        <v>286743.8</v>
      </c>
      <c r="D19" s="43">
        <v>157015.6</v>
      </c>
      <c r="E19" s="44">
        <f t="shared" si="6"/>
        <v>54.758149958255423</v>
      </c>
      <c r="F19" s="43">
        <v>378468.62058999995</v>
      </c>
      <c r="G19" s="43">
        <v>179492.82486000002</v>
      </c>
      <c r="H19" s="44">
        <f t="shared" si="7"/>
        <v>47.426078436882349</v>
      </c>
      <c r="I19" s="44">
        <f t="shared" si="4"/>
        <v>22477.224860000017</v>
      </c>
      <c r="J19" s="44">
        <f t="shared" si="5"/>
        <v>114.31528132236544</v>
      </c>
    </row>
    <row r="20" spans="1:10" ht="25.5" x14ac:dyDescent="0.2">
      <c r="A20" s="45" t="s">
        <v>27</v>
      </c>
      <c r="B20" s="28" t="s">
        <v>28</v>
      </c>
      <c r="C20" s="43">
        <v>504689.3</v>
      </c>
      <c r="D20" s="43">
        <v>257265.2</v>
      </c>
      <c r="E20" s="44">
        <f t="shared" si="6"/>
        <v>50.974966182163961</v>
      </c>
      <c r="F20" s="43">
        <v>548630.89391999994</v>
      </c>
      <c r="G20" s="43">
        <v>282884.41502999997</v>
      </c>
      <c r="H20" s="44">
        <f t="shared" si="7"/>
        <v>51.561882162481631</v>
      </c>
      <c r="I20" s="44">
        <f t="shared" si="4"/>
        <v>25619.215029999963</v>
      </c>
      <c r="J20" s="44">
        <f t="shared" si="5"/>
        <v>109.95829013407175</v>
      </c>
    </row>
    <row r="21" spans="1:10" x14ac:dyDescent="0.2">
      <c r="A21" s="45" t="s">
        <v>29</v>
      </c>
      <c r="B21" s="28" t="s">
        <v>30</v>
      </c>
      <c r="C21" s="43">
        <v>89076.6</v>
      </c>
      <c r="D21" s="43">
        <v>48500.7</v>
      </c>
      <c r="E21" s="44">
        <f t="shared" si="6"/>
        <v>54.448306289193795</v>
      </c>
      <c r="F21" s="43">
        <v>252016.64696000001</v>
      </c>
      <c r="G21" s="43">
        <v>154691.45919999998</v>
      </c>
      <c r="H21" s="44">
        <f t="shared" si="7"/>
        <v>61.381444863264356</v>
      </c>
      <c r="I21" s="44">
        <f t="shared" si="4"/>
        <v>106190.75919999999</v>
      </c>
      <c r="J21" s="44">
        <f t="shared" si="5"/>
        <v>318.94685891131462</v>
      </c>
    </row>
    <row r="22" spans="1:10" x14ac:dyDescent="0.2">
      <c r="A22" s="40" t="s">
        <v>31</v>
      </c>
      <c r="B22" s="22" t="s">
        <v>32</v>
      </c>
      <c r="C22" s="46">
        <v>67896.2</v>
      </c>
      <c r="D22" s="46">
        <v>33709.5</v>
      </c>
      <c r="E22" s="47">
        <f t="shared" si="6"/>
        <v>49.648581216621842</v>
      </c>
      <c r="F22" s="46">
        <v>74243.199999999997</v>
      </c>
      <c r="G22" s="46">
        <v>35985.942109999996</v>
      </c>
      <c r="H22" s="47">
        <f t="shared" si="7"/>
        <v>48.470354335481225</v>
      </c>
      <c r="I22" s="47">
        <f t="shared" si="4"/>
        <v>2276.4421099999963</v>
      </c>
      <c r="J22" s="47">
        <f t="shared" si="5"/>
        <v>106.75311740013942</v>
      </c>
    </row>
    <row r="23" spans="1:10" x14ac:dyDescent="0.2">
      <c r="A23" s="40" t="s">
        <v>33</v>
      </c>
      <c r="B23" s="22" t="s">
        <v>34</v>
      </c>
      <c r="C23" s="41">
        <v>2427893.9</v>
      </c>
      <c r="D23" s="41">
        <v>1214708.3999999999</v>
      </c>
      <c r="E23" s="47">
        <f t="shared" si="6"/>
        <v>50.031362573133855</v>
      </c>
      <c r="F23" s="41">
        <v>2788642.8288400001</v>
      </c>
      <c r="G23" s="41">
        <v>1175913.65466</v>
      </c>
      <c r="H23" s="47">
        <f t="shared" si="7"/>
        <v>42.16795505321663</v>
      </c>
      <c r="I23" s="47">
        <f t="shared" si="4"/>
        <v>-38794.745339999907</v>
      </c>
      <c r="J23" s="47">
        <f t="shared" si="5"/>
        <v>96.806250344527129</v>
      </c>
    </row>
    <row r="24" spans="1:10" ht="27.75" customHeight="1" x14ac:dyDescent="0.2">
      <c r="A24" s="45" t="s">
        <v>35</v>
      </c>
      <c r="B24" s="28" t="s">
        <v>36</v>
      </c>
      <c r="C24" s="48">
        <v>695499.8</v>
      </c>
      <c r="D24" s="48">
        <v>275727.59999999998</v>
      </c>
      <c r="E24" s="44">
        <f t="shared" si="6"/>
        <v>39.644526137893919</v>
      </c>
      <c r="F24" s="48">
        <v>856581.33230999997</v>
      </c>
      <c r="G24" s="48">
        <v>235596.68711000003</v>
      </c>
      <c r="H24" s="44">
        <f t="shared" si="7"/>
        <v>27.504298567265145</v>
      </c>
      <c r="I24" s="44">
        <f t="shared" si="4"/>
        <v>-40130.912889999949</v>
      </c>
      <c r="J24" s="44">
        <f t="shared" si="5"/>
        <v>85.445449461715128</v>
      </c>
    </row>
    <row r="25" spans="1:10" x14ac:dyDescent="0.2">
      <c r="A25" s="45" t="s">
        <v>37</v>
      </c>
      <c r="B25" s="28" t="s">
        <v>38</v>
      </c>
      <c r="C25" s="48">
        <v>1302806.5</v>
      </c>
      <c r="D25" s="48">
        <v>679825.6</v>
      </c>
      <c r="E25" s="44">
        <f t="shared" si="6"/>
        <v>52.181624823026283</v>
      </c>
      <c r="F25" s="48">
        <v>1500597.9815799999</v>
      </c>
      <c r="G25" s="48">
        <v>732282.72028999997</v>
      </c>
      <c r="H25" s="44">
        <f t="shared" si="7"/>
        <v>48.799393926877713</v>
      </c>
      <c r="I25" s="44">
        <f t="shared" si="4"/>
        <v>52457.120289999992</v>
      </c>
      <c r="J25" s="44">
        <f t="shared" si="5"/>
        <v>107.71626138968583</v>
      </c>
    </row>
    <row r="26" spans="1:10" x14ac:dyDescent="0.2">
      <c r="A26" s="40" t="s">
        <v>39</v>
      </c>
      <c r="B26" s="22" t="s">
        <v>40</v>
      </c>
      <c r="C26" s="41">
        <v>22452494.199999999</v>
      </c>
      <c r="D26" s="41">
        <v>10026037.5</v>
      </c>
      <c r="E26" s="47">
        <f t="shared" si="6"/>
        <v>44.654448680360872</v>
      </c>
      <c r="F26" s="41">
        <v>28175193.047929998</v>
      </c>
      <c r="G26" s="41">
        <v>11605189.824370001</v>
      </c>
      <c r="H26" s="47">
        <f t="shared" si="7"/>
        <v>41.189388852200324</v>
      </c>
      <c r="I26" s="47">
        <f t="shared" si="4"/>
        <v>1579152.3243700005</v>
      </c>
      <c r="J26" s="47">
        <f t="shared" si="5"/>
        <v>115.75051284587757</v>
      </c>
    </row>
    <row r="27" spans="1:10" x14ac:dyDescent="0.2">
      <c r="A27" s="45" t="s">
        <v>41</v>
      </c>
      <c r="B27" s="28" t="s">
        <v>42</v>
      </c>
      <c r="C27" s="43">
        <v>4412458</v>
      </c>
      <c r="D27" s="43">
        <v>3107766.1</v>
      </c>
      <c r="E27" s="30">
        <f t="shared" si="6"/>
        <v>70.43163017075743</v>
      </c>
      <c r="F27" s="43">
        <v>5265181.6949499995</v>
      </c>
      <c r="G27" s="43">
        <v>3451471.9116400001</v>
      </c>
      <c r="H27" s="30">
        <f t="shared" si="7"/>
        <v>65.552759840185843</v>
      </c>
      <c r="I27" s="30">
        <f t="shared" si="4"/>
        <v>343705.81163999997</v>
      </c>
      <c r="J27" s="30">
        <f t="shared" si="5"/>
        <v>111.05957786334048</v>
      </c>
    </row>
    <row r="28" spans="1:10" x14ac:dyDescent="0.2">
      <c r="A28" s="45" t="s">
        <v>43</v>
      </c>
      <c r="B28" s="28" t="s">
        <v>44</v>
      </c>
      <c r="C28" s="43">
        <v>1295252.2</v>
      </c>
      <c r="D28" s="43">
        <v>543455.5</v>
      </c>
      <c r="E28" s="30">
        <f t="shared" si="6"/>
        <v>41.957504492175346</v>
      </c>
      <c r="F28" s="43">
        <v>1583502.7846600001</v>
      </c>
      <c r="G28" s="43">
        <v>587075.39399999997</v>
      </c>
      <c r="H28" s="30">
        <f t="shared" si="7"/>
        <v>37.074478156099559</v>
      </c>
      <c r="I28" s="30">
        <f t="shared" si="4"/>
        <v>43619.893999999971</v>
      </c>
      <c r="J28" s="30">
        <f t="shared" si="5"/>
        <v>108.02639664149135</v>
      </c>
    </row>
    <row r="29" spans="1:10" x14ac:dyDescent="0.2">
      <c r="A29" s="45" t="s">
        <v>45</v>
      </c>
      <c r="B29" s="28" t="s">
        <v>46</v>
      </c>
      <c r="C29" s="43">
        <v>12195892</v>
      </c>
      <c r="D29" s="43">
        <v>4302436.3530000001</v>
      </c>
      <c r="E29" s="30">
        <f t="shared" si="6"/>
        <v>35.277750516321397</v>
      </c>
      <c r="F29" s="43">
        <v>15358234.89632</v>
      </c>
      <c r="G29" s="43">
        <v>4739177.9494899996</v>
      </c>
      <c r="H29" s="30">
        <f t="shared" si="7"/>
        <v>30.857569124857946</v>
      </c>
      <c r="I29" s="30">
        <f t="shared" si="4"/>
        <v>436741.59648999944</v>
      </c>
      <c r="J29" s="30">
        <f t="shared" si="5"/>
        <v>110.151029803973</v>
      </c>
    </row>
    <row r="30" spans="1:10" x14ac:dyDescent="0.2">
      <c r="A30" s="45" t="s">
        <v>47</v>
      </c>
      <c r="B30" s="28" t="s">
        <v>48</v>
      </c>
      <c r="C30" s="43">
        <v>1001157.9</v>
      </c>
      <c r="D30" s="43">
        <v>429793.4</v>
      </c>
      <c r="E30" s="30">
        <f t="shared" si="6"/>
        <v>42.929631779362673</v>
      </c>
      <c r="F30" s="43">
        <v>1159212.83204</v>
      </c>
      <c r="G30" s="43">
        <v>261836.06934000002</v>
      </c>
      <c r="H30" s="30">
        <f t="shared" si="7"/>
        <v>22.587402597952352</v>
      </c>
      <c r="I30" s="30">
        <f t="shared" si="4"/>
        <v>-167957.33066000001</v>
      </c>
      <c r="J30" s="39">
        <f t="shared" si="5"/>
        <v>60.921379746641058</v>
      </c>
    </row>
    <row r="31" spans="1:10" x14ac:dyDescent="0.2">
      <c r="A31" s="40" t="s">
        <v>49</v>
      </c>
      <c r="B31" s="22" t="s">
        <v>50</v>
      </c>
      <c r="C31" s="46">
        <v>17485942.399999999</v>
      </c>
      <c r="D31" s="46">
        <v>6352828.4000000004</v>
      </c>
      <c r="E31" s="39">
        <f t="shared" si="6"/>
        <v>36.331061001321849</v>
      </c>
      <c r="F31" s="46">
        <v>22169621.929869998</v>
      </c>
      <c r="G31" s="46">
        <v>7158546.7050299998</v>
      </c>
      <c r="H31" s="39">
        <f t="shared" si="7"/>
        <v>32.289890768885918</v>
      </c>
      <c r="I31" s="39">
        <f t="shared" si="4"/>
        <v>805718.30502999946</v>
      </c>
      <c r="J31" s="39">
        <f t="shared" si="5"/>
        <v>112.68282809323166</v>
      </c>
    </row>
    <row r="32" spans="1:10" x14ac:dyDescent="0.2">
      <c r="A32" s="40" t="s">
        <v>51</v>
      </c>
      <c r="B32" s="22" t="s">
        <v>52</v>
      </c>
      <c r="C32" s="46">
        <v>341741</v>
      </c>
      <c r="D32" s="46">
        <v>120454.39999999999</v>
      </c>
      <c r="E32" s="39">
        <f t="shared" si="6"/>
        <v>35.247277909293878</v>
      </c>
      <c r="F32" s="46">
        <v>331943.6237</v>
      </c>
      <c r="G32" s="46">
        <v>126256.92648000001</v>
      </c>
      <c r="H32" s="39">
        <f t="shared" si="7"/>
        <v>38.035653486179619</v>
      </c>
      <c r="I32" s="39">
        <f t="shared" si="4"/>
        <v>5802.526480000015</v>
      </c>
      <c r="J32" s="39">
        <f t="shared" si="5"/>
        <v>104.81719761171033</v>
      </c>
    </row>
    <row r="33" spans="1:11" x14ac:dyDescent="0.2">
      <c r="A33" s="40" t="s">
        <v>53</v>
      </c>
      <c r="B33" s="22" t="s">
        <v>54</v>
      </c>
      <c r="C33" s="46">
        <v>42674529.600000001</v>
      </c>
      <c r="D33" s="46">
        <v>23112925.800000001</v>
      </c>
      <c r="E33" s="39">
        <f>D33/C33*100</f>
        <v>54.160938659766735</v>
      </c>
      <c r="F33" s="46">
        <v>48472426.137260005</v>
      </c>
      <c r="G33" s="46">
        <v>26573686.258389998</v>
      </c>
      <c r="H33" s="39">
        <f>G33/F33*100</f>
        <v>54.822273973126379</v>
      </c>
      <c r="I33" s="39">
        <f t="shared" si="4"/>
        <v>3460760.4583899975</v>
      </c>
      <c r="J33" s="39">
        <f t="shared" si="5"/>
        <v>114.97326858718162</v>
      </c>
    </row>
    <row r="34" spans="1:11" x14ac:dyDescent="0.2">
      <c r="A34" s="40" t="s">
        <v>55</v>
      </c>
      <c r="B34" s="22" t="s">
        <v>56</v>
      </c>
      <c r="C34" s="49">
        <v>7228242.0999999996</v>
      </c>
      <c r="D34" s="38">
        <v>3437941.2</v>
      </c>
      <c r="E34" s="47">
        <f>D34/C34*100</f>
        <v>47.562618302450055</v>
      </c>
      <c r="F34" s="49">
        <v>7720868.7556600003</v>
      </c>
      <c r="G34" s="38">
        <v>3569046.3086199998</v>
      </c>
      <c r="H34" s="47">
        <f>G34/F34*100</f>
        <v>46.225967848548258</v>
      </c>
      <c r="I34" s="47">
        <f t="shared" si="4"/>
        <v>131105.10861999961</v>
      </c>
      <c r="J34" s="47">
        <f t="shared" si="5"/>
        <v>103.81347733986838</v>
      </c>
    </row>
    <row r="35" spans="1:11" x14ac:dyDescent="0.2">
      <c r="A35" s="40" t="s">
        <v>57</v>
      </c>
      <c r="B35" s="22" t="s">
        <v>58</v>
      </c>
      <c r="C35" s="46">
        <v>15364302.9</v>
      </c>
      <c r="D35" s="46">
        <v>8589119.4000000004</v>
      </c>
      <c r="E35" s="47">
        <f>D35/C35*100</f>
        <v>55.903085586785714</v>
      </c>
      <c r="F35" s="46">
        <v>18607560.018740002</v>
      </c>
      <c r="G35" s="46">
        <v>9564259.1993899997</v>
      </c>
      <c r="H35" s="47">
        <f>G35/F35*100</f>
        <v>51.399856777340311</v>
      </c>
      <c r="I35" s="47">
        <f t="shared" si="4"/>
        <v>975139.79938999936</v>
      </c>
      <c r="J35" s="47">
        <f t="shared" si="5"/>
        <v>111.35319878531436</v>
      </c>
    </row>
    <row r="36" spans="1:11" x14ac:dyDescent="0.2">
      <c r="A36" s="40" t="s">
        <v>59</v>
      </c>
      <c r="B36" s="22" t="s">
        <v>60</v>
      </c>
      <c r="C36" s="46">
        <v>25976064.899999999</v>
      </c>
      <c r="D36" s="46">
        <v>14226982.699999999</v>
      </c>
      <c r="E36" s="47">
        <f>D36/C36*100</f>
        <v>54.769584056590489</v>
      </c>
      <c r="F36" s="46">
        <v>29143006.969509996</v>
      </c>
      <c r="G36" s="46">
        <v>16693679.33226</v>
      </c>
      <c r="H36" s="47">
        <f>G36/F36*100</f>
        <v>57.281938510069551</v>
      </c>
      <c r="I36" s="47">
        <f t="shared" si="4"/>
        <v>2466696.6322600003</v>
      </c>
      <c r="J36" s="47">
        <f t="shared" si="5"/>
        <v>117.33815724862026</v>
      </c>
    </row>
    <row r="37" spans="1:11" x14ac:dyDescent="0.2">
      <c r="A37" s="40" t="s">
        <v>61</v>
      </c>
      <c r="B37" s="22" t="s">
        <v>62</v>
      </c>
      <c r="C37" s="46">
        <v>3386261.3</v>
      </c>
      <c r="D37" s="46">
        <v>1224509.1000000001</v>
      </c>
      <c r="E37" s="47">
        <f t="shared" si="6"/>
        <v>36.161093061542537</v>
      </c>
      <c r="F37" s="46">
        <v>4317522.2297099996</v>
      </c>
      <c r="G37" s="46">
        <v>1865325.2182400001</v>
      </c>
      <c r="H37" s="47">
        <f t="shared" si="7"/>
        <v>43.203604266451933</v>
      </c>
      <c r="I37" s="47">
        <f t="shared" si="4"/>
        <v>640816.11823999998</v>
      </c>
      <c r="J37" s="47">
        <f t="shared" si="5"/>
        <v>152.33249130120797</v>
      </c>
    </row>
    <row r="38" spans="1:11" x14ac:dyDescent="0.2">
      <c r="A38" s="40" t="s">
        <v>63</v>
      </c>
      <c r="B38" s="22" t="s">
        <v>64</v>
      </c>
      <c r="C38" s="46">
        <v>314797.7</v>
      </c>
      <c r="D38" s="46">
        <v>207544.2</v>
      </c>
      <c r="E38" s="47">
        <f t="shared" si="6"/>
        <v>65.929388937720958</v>
      </c>
      <c r="F38" s="46">
        <v>515839.21558999998</v>
      </c>
      <c r="G38" s="46">
        <v>312529.13520999998</v>
      </c>
      <c r="H38" s="47">
        <f t="shared" si="7"/>
        <v>60.58654048869461</v>
      </c>
      <c r="I38" s="47">
        <f t="shared" si="4"/>
        <v>104984.93520999997</v>
      </c>
      <c r="J38" s="47">
        <f t="shared" si="5"/>
        <v>150.58437441759392</v>
      </c>
    </row>
    <row r="39" spans="1:11" x14ac:dyDescent="0.2">
      <c r="A39" s="40"/>
      <c r="B39" s="22" t="s">
        <v>65</v>
      </c>
      <c r="C39" s="47">
        <f>C38+C37+C36+C35+C34+C33</f>
        <v>94944198.5</v>
      </c>
      <c r="D39" s="47">
        <f>D38+D37+D36+D35+D34+D33</f>
        <v>50799022.399999999</v>
      </c>
      <c r="E39" s="47">
        <f t="shared" si="6"/>
        <v>53.50408261121926</v>
      </c>
      <c r="F39" s="47">
        <f>F38+F37+F36+F35+F34+F33</f>
        <v>108777223.32647</v>
      </c>
      <c r="G39" s="47">
        <f>G38+G37+G36+G35+G34+G33</f>
        <v>58578525.452109993</v>
      </c>
      <c r="H39" s="47">
        <f t="shared" si="7"/>
        <v>53.851830062162854</v>
      </c>
      <c r="I39" s="47">
        <f t="shared" si="4"/>
        <v>7779503.052109994</v>
      </c>
      <c r="J39" s="47">
        <f t="shared" si="5"/>
        <v>115.31427709543874</v>
      </c>
    </row>
    <row r="40" spans="1:11" x14ac:dyDescent="0.2">
      <c r="A40" s="50" t="s">
        <v>66</v>
      </c>
      <c r="B40" s="51" t="s">
        <v>67</v>
      </c>
      <c r="C40" s="41">
        <v>48767.6</v>
      </c>
      <c r="D40" s="41">
        <v>11744.2</v>
      </c>
      <c r="E40" s="39">
        <f t="shared" si="6"/>
        <v>24.081972457123175</v>
      </c>
      <c r="F40" s="41">
        <v>34077.464039999999</v>
      </c>
      <c r="G40" s="41">
        <v>7258.9791599999999</v>
      </c>
      <c r="H40" s="39">
        <f t="shared" si="7"/>
        <v>21.301406558538034</v>
      </c>
      <c r="I40" s="39">
        <f t="shared" si="4"/>
        <v>-4485.2208400000009</v>
      </c>
      <c r="J40" s="39">
        <f t="shared" si="5"/>
        <v>61.809056044685882</v>
      </c>
    </row>
    <row r="41" spans="1:11" x14ac:dyDescent="0.2">
      <c r="A41" s="40" t="s">
        <v>68</v>
      </c>
      <c r="B41" s="22" t="s">
        <v>69</v>
      </c>
      <c r="C41" s="46">
        <v>664468.5</v>
      </c>
      <c r="D41" s="46">
        <v>0</v>
      </c>
      <c r="E41" s="47">
        <f t="shared" si="6"/>
        <v>0</v>
      </c>
      <c r="F41" s="46">
        <v>687385.47272000008</v>
      </c>
      <c r="G41" s="46">
        <v>92.9328</v>
      </c>
      <c r="H41" s="47">
        <f t="shared" si="7"/>
        <v>1.3519750371252798E-2</v>
      </c>
      <c r="I41" s="47">
        <f t="shared" si="4"/>
        <v>92.9328</v>
      </c>
      <c r="J41" s="47">
        <v>0</v>
      </c>
    </row>
    <row r="42" spans="1:11" x14ac:dyDescent="0.2">
      <c r="A42" s="40"/>
      <c r="B42" s="22" t="s">
        <v>70</v>
      </c>
      <c r="C42" s="47">
        <f>C7-C16</f>
        <v>-18028434.199999988</v>
      </c>
      <c r="D42" s="47">
        <f>D7-D16</f>
        <v>19206866.500000015</v>
      </c>
      <c r="E42" s="47"/>
      <c r="F42" s="47">
        <f>-F44</f>
        <v>-22020908.5</v>
      </c>
      <c r="G42" s="47">
        <f>-G44</f>
        <v>15463373.600000003</v>
      </c>
      <c r="H42" s="47"/>
      <c r="I42" s="47">
        <f t="shared" si="4"/>
        <v>-3743492.9000000115</v>
      </c>
      <c r="J42" s="52"/>
    </row>
    <row r="43" spans="1:11" x14ac:dyDescent="0.2">
      <c r="A43" s="40"/>
      <c r="B43" s="22"/>
      <c r="C43" s="47"/>
      <c r="D43" s="47"/>
      <c r="E43" s="47"/>
      <c r="F43" s="47"/>
      <c r="G43" s="47"/>
      <c r="H43" s="47"/>
      <c r="I43" s="47"/>
      <c r="J43" s="52"/>
    </row>
    <row r="44" spans="1:11" x14ac:dyDescent="0.2">
      <c r="A44" s="45"/>
      <c r="B44" s="22" t="s">
        <v>71</v>
      </c>
      <c r="C44" s="47">
        <f>SUM(C45:C52)</f>
        <v>18028434.200000003</v>
      </c>
      <c r="D44" s="47">
        <f>SUM(D45:D53)</f>
        <v>-19206866.5</v>
      </c>
      <c r="E44" s="47"/>
      <c r="F44" s="47">
        <f>SUM(F45:F52)</f>
        <v>22020908.5</v>
      </c>
      <c r="G44" s="47">
        <f>SUM(G45:G53)</f>
        <v>-15463373.600000003</v>
      </c>
      <c r="H44" s="47"/>
      <c r="I44" s="53">
        <f t="shared" ref="I44:I53" si="8">G44-D44</f>
        <v>3743492.8999999966</v>
      </c>
      <c r="J44" s="52"/>
    </row>
    <row r="45" spans="1:11" x14ac:dyDescent="0.2">
      <c r="A45" s="42"/>
      <c r="B45" s="54" t="s">
        <v>72</v>
      </c>
      <c r="C45" s="55">
        <v>-55000</v>
      </c>
      <c r="D45" s="55">
        <v>-55000</v>
      </c>
      <c r="E45" s="55"/>
      <c r="F45" s="55">
        <v>-27500</v>
      </c>
      <c r="G45" s="55">
        <v>-27500</v>
      </c>
      <c r="H45" s="55"/>
      <c r="I45" s="56">
        <f t="shared" si="8"/>
        <v>27500</v>
      </c>
      <c r="J45" s="57"/>
      <c r="K45" s="58"/>
    </row>
    <row r="46" spans="1:11" x14ac:dyDescent="0.2">
      <c r="A46" s="42"/>
      <c r="B46" s="54" t="s">
        <v>73</v>
      </c>
      <c r="C46" s="55">
        <v>915440.9</v>
      </c>
      <c r="D46" s="55">
        <v>27139</v>
      </c>
      <c r="E46" s="55"/>
      <c r="F46" s="55">
        <v>500881.7</v>
      </c>
      <c r="G46" s="55">
        <v>-100185</v>
      </c>
      <c r="H46" s="55"/>
      <c r="I46" s="56">
        <f t="shared" si="8"/>
        <v>-127324</v>
      </c>
      <c r="J46" s="57"/>
      <c r="K46" s="58"/>
    </row>
    <row r="47" spans="1:11" ht="15" customHeight="1" x14ac:dyDescent="0.2">
      <c r="A47" s="42"/>
      <c r="B47" s="54" t="s">
        <v>74</v>
      </c>
      <c r="C47" s="55">
        <v>-174398.8</v>
      </c>
      <c r="D47" s="55">
        <v>0</v>
      </c>
      <c r="E47" s="55"/>
      <c r="F47" s="55">
        <v>-167798.39999999999</v>
      </c>
      <c r="G47" s="55">
        <v>0</v>
      </c>
      <c r="H47" s="55"/>
      <c r="I47" s="56">
        <f t="shared" si="8"/>
        <v>0</v>
      </c>
      <c r="J47" s="57"/>
      <c r="K47" s="58"/>
    </row>
    <row r="48" spans="1:11" x14ac:dyDescent="0.2">
      <c r="A48" s="42"/>
      <c r="B48" s="54" t="s">
        <v>75</v>
      </c>
      <c r="C48" s="55">
        <v>17403575.100000001</v>
      </c>
      <c r="D48" s="55">
        <v>-24205801.600000001</v>
      </c>
      <c r="E48" s="55"/>
      <c r="F48" s="55">
        <v>21855353.199999999</v>
      </c>
      <c r="G48" s="55">
        <v>-21080353.600000001</v>
      </c>
      <c r="H48" s="55"/>
      <c r="I48" s="56">
        <f t="shared" si="8"/>
        <v>3125448</v>
      </c>
      <c r="J48" s="57"/>
      <c r="K48" s="58"/>
    </row>
    <row r="49" spans="1:11" ht="20.25" customHeight="1" x14ac:dyDescent="0.2">
      <c r="A49" s="42"/>
      <c r="B49" s="54" t="s">
        <v>76</v>
      </c>
      <c r="C49" s="55">
        <v>10000</v>
      </c>
      <c r="D49" s="55">
        <v>0</v>
      </c>
      <c r="E49" s="55"/>
      <c r="F49" s="55">
        <v>10000</v>
      </c>
      <c r="G49" s="55">
        <v>0</v>
      </c>
      <c r="H49" s="55"/>
      <c r="I49" s="56">
        <f t="shared" si="8"/>
        <v>0</v>
      </c>
      <c r="J49" s="57"/>
      <c r="K49" s="58"/>
    </row>
    <row r="50" spans="1:11" ht="17.25" customHeight="1" x14ac:dyDescent="0.2">
      <c r="A50" s="42"/>
      <c r="B50" s="54" t="s">
        <v>77</v>
      </c>
      <c r="C50" s="55">
        <v>-223954.9</v>
      </c>
      <c r="D50" s="55">
        <v>0</v>
      </c>
      <c r="E50" s="55"/>
      <c r="F50" s="55">
        <v>-310530</v>
      </c>
      <c r="G50" s="55">
        <v>-15400</v>
      </c>
      <c r="H50" s="55"/>
      <c r="I50" s="56">
        <f t="shared" si="8"/>
        <v>-15400</v>
      </c>
      <c r="J50" s="57"/>
      <c r="K50" s="58"/>
    </row>
    <row r="51" spans="1:11" ht="16.5" customHeight="1" x14ac:dyDescent="0.2">
      <c r="A51" s="42"/>
      <c r="B51" s="54" t="s">
        <v>78</v>
      </c>
      <c r="C51" s="55">
        <v>40837</v>
      </c>
      <c r="D51" s="55">
        <v>795.9</v>
      </c>
      <c r="E51" s="55"/>
      <c r="F51" s="55">
        <v>51837</v>
      </c>
      <c r="G51" s="55">
        <v>69.400000000000006</v>
      </c>
      <c r="H51" s="55"/>
      <c r="I51" s="56">
        <f t="shared" si="8"/>
        <v>-726.5</v>
      </c>
      <c r="J51" s="57"/>
      <c r="K51" s="58"/>
    </row>
    <row r="52" spans="1:11" ht="15.75" customHeight="1" x14ac:dyDescent="0.2">
      <c r="A52" s="59"/>
      <c r="B52" s="57" t="s">
        <v>79</v>
      </c>
      <c r="C52" s="55">
        <v>111934.9</v>
      </c>
      <c r="D52" s="55">
        <v>2746.6</v>
      </c>
      <c r="E52" s="55"/>
      <c r="F52" s="55">
        <v>108665</v>
      </c>
      <c r="G52" s="55">
        <v>6400</v>
      </c>
      <c r="H52" s="55"/>
      <c r="I52" s="56">
        <f t="shared" si="8"/>
        <v>3653.4</v>
      </c>
      <c r="J52" s="57"/>
      <c r="K52" s="58"/>
    </row>
    <row r="53" spans="1:11" ht="15.75" customHeight="1" x14ac:dyDescent="0.2">
      <c r="A53" s="59"/>
      <c r="B53" s="57" t="s">
        <v>80</v>
      </c>
      <c r="C53" s="55">
        <v>0</v>
      </c>
      <c r="D53" s="55">
        <v>5023253.5999999996</v>
      </c>
      <c r="E53" s="55"/>
      <c r="F53" s="55">
        <v>0</v>
      </c>
      <c r="G53" s="55">
        <v>5753595.5999999996</v>
      </c>
      <c r="H53" s="55"/>
      <c r="I53" s="56">
        <f t="shared" si="8"/>
        <v>730342</v>
      </c>
      <c r="J53" s="57"/>
      <c r="K53" s="58"/>
    </row>
    <row r="54" spans="1:11" ht="15.75" customHeight="1" x14ac:dyDescent="0.2">
      <c r="A54" s="60"/>
      <c r="B54" s="61"/>
      <c r="C54" s="62"/>
      <c r="D54" s="62"/>
      <c r="E54" s="62"/>
      <c r="F54" s="62"/>
      <c r="G54" s="62"/>
      <c r="H54" s="62"/>
      <c r="I54" s="62"/>
      <c r="J54" s="61"/>
      <c r="K54" s="58"/>
    </row>
    <row r="55" spans="1:11" ht="15.75" customHeight="1" x14ac:dyDescent="0.2">
      <c r="A55" s="63"/>
      <c r="B55" s="64" t="s">
        <v>81</v>
      </c>
      <c r="C55" s="44"/>
      <c r="D55" s="44">
        <v>4960609.4000000004</v>
      </c>
      <c r="E55" s="30"/>
      <c r="F55" s="44"/>
      <c r="G55" s="44">
        <v>3870181.2</v>
      </c>
      <c r="H55" s="30"/>
      <c r="I55" s="30"/>
      <c r="J55" s="30"/>
      <c r="K55" s="58"/>
    </row>
    <row r="56" spans="1:11" ht="15.75" customHeight="1" x14ac:dyDescent="0.2">
      <c r="A56" s="63"/>
      <c r="B56" s="65" t="s">
        <v>82</v>
      </c>
      <c r="C56" s="44"/>
      <c r="D56" s="44">
        <f>D55/C8*100</f>
        <v>3.9250347601419815</v>
      </c>
      <c r="E56" s="30"/>
      <c r="F56" s="44"/>
      <c r="G56" s="44">
        <f>G55/F8*100</f>
        <v>2.6657322863952406</v>
      </c>
      <c r="H56" s="30"/>
      <c r="I56" s="30"/>
      <c r="J56" s="30"/>
      <c r="K56" s="58"/>
    </row>
    <row r="57" spans="1:11" ht="15.75" customHeight="1" x14ac:dyDescent="0.2">
      <c r="A57" s="63"/>
      <c r="B57" s="65" t="s">
        <v>83</v>
      </c>
      <c r="C57" s="44"/>
      <c r="D57" s="44">
        <v>155239</v>
      </c>
      <c r="E57" s="30"/>
      <c r="F57" s="44"/>
      <c r="G57" s="44">
        <v>80478</v>
      </c>
      <c r="H57" s="30"/>
      <c r="I57" s="30"/>
      <c r="J57" s="30"/>
      <c r="K57" s="58"/>
    </row>
    <row r="58" spans="1:11" ht="15.75" customHeight="1" x14ac:dyDescent="0.2">
      <c r="A58" s="63"/>
      <c r="B58" s="65" t="s">
        <v>82</v>
      </c>
      <c r="C58" s="44"/>
      <c r="D58" s="44">
        <f>D57/C8*100</f>
        <v>0.12283137453428222</v>
      </c>
      <c r="E58" s="30"/>
      <c r="F58" s="44"/>
      <c r="G58" s="44">
        <f>G57/F8*100</f>
        <v>5.5432237370311284E-2</v>
      </c>
      <c r="H58" s="30"/>
      <c r="I58" s="30"/>
      <c r="J58" s="30"/>
      <c r="K58" s="58"/>
    </row>
    <row r="59" spans="1:11" ht="9.75" customHeight="1" x14ac:dyDescent="0.2">
      <c r="A59" s="66"/>
      <c r="B59" s="67"/>
      <c r="C59" s="68"/>
      <c r="D59" s="68"/>
      <c r="E59" s="68"/>
      <c r="F59" s="69"/>
      <c r="G59" s="69"/>
      <c r="H59" s="69"/>
      <c r="I59" s="69"/>
      <c r="J59" s="70"/>
      <c r="K59" s="58"/>
    </row>
    <row r="60" spans="1:11" x14ac:dyDescent="0.2">
      <c r="A60" s="71" t="s">
        <v>84</v>
      </c>
      <c r="B60" s="4"/>
      <c r="F60" s="72"/>
      <c r="G60" s="72"/>
      <c r="H60" s="72"/>
      <c r="I60" s="72"/>
      <c r="J60" s="73"/>
    </row>
  </sheetData>
  <mergeCells count="14">
    <mergeCell ref="E5:E6"/>
    <mergeCell ref="F5:F6"/>
    <mergeCell ref="G5:G6"/>
    <mergeCell ref="H5:H6"/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</mergeCells>
  <pageMargins left="0.31496062992125984" right="0.31496062992125984" top="0.74803149606299213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dcterms:created xsi:type="dcterms:W3CDTF">2019-08-16T10:45:20Z</dcterms:created>
  <dcterms:modified xsi:type="dcterms:W3CDTF">2019-08-16T10:45:41Z</dcterms:modified>
</cp:coreProperties>
</file>