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 на 01.10.2018 " sheetId="1" r:id="rId1"/>
  </sheets>
  <calcPr calcId="145621"/>
</workbook>
</file>

<file path=xl/calcChain.xml><?xml version="1.0" encoding="utf-8"?>
<calcChain xmlns="http://schemas.openxmlformats.org/spreadsheetml/2006/main">
  <c r="G58" i="1" l="1"/>
  <c r="G59" i="1" s="1"/>
  <c r="D58" i="1"/>
  <c r="D59" i="1" s="1"/>
  <c r="G56" i="1"/>
  <c r="G57" i="1" s="1"/>
  <c r="D56" i="1"/>
  <c r="D57" i="1" s="1"/>
  <c r="I54" i="1"/>
  <c r="I53" i="1"/>
  <c r="I52" i="1"/>
  <c r="I51" i="1"/>
  <c r="I50" i="1"/>
  <c r="I49" i="1"/>
  <c r="I48" i="1"/>
  <c r="I47" i="1"/>
  <c r="I46" i="1"/>
  <c r="I45" i="1"/>
  <c r="G44" i="1"/>
  <c r="I44" i="1" s="1"/>
  <c r="F44" i="1"/>
  <c r="I41" i="1"/>
  <c r="H41" i="1"/>
  <c r="E41" i="1"/>
  <c r="I40" i="1"/>
  <c r="H40" i="1"/>
  <c r="E40" i="1"/>
  <c r="G39" i="1"/>
  <c r="I39" i="1" s="1"/>
  <c r="F39" i="1"/>
  <c r="E39" i="1"/>
  <c r="I38" i="1"/>
  <c r="H38" i="1"/>
  <c r="E38" i="1"/>
  <c r="I37" i="1"/>
  <c r="H37" i="1"/>
  <c r="E37" i="1"/>
  <c r="I36" i="1"/>
  <c r="H36" i="1"/>
  <c r="E36" i="1"/>
  <c r="I35" i="1"/>
  <c r="H35" i="1"/>
  <c r="E35" i="1"/>
  <c r="I34" i="1"/>
  <c r="H34" i="1"/>
  <c r="E34" i="1"/>
  <c r="I33" i="1"/>
  <c r="H33" i="1"/>
  <c r="E33" i="1"/>
  <c r="I32" i="1"/>
  <c r="H32" i="1"/>
  <c r="E32" i="1"/>
  <c r="I31" i="1"/>
  <c r="H31" i="1"/>
  <c r="E31" i="1"/>
  <c r="I30" i="1"/>
  <c r="H30" i="1"/>
  <c r="E30" i="1"/>
  <c r="I29" i="1"/>
  <c r="H29" i="1"/>
  <c r="E29" i="1"/>
  <c r="I28" i="1"/>
  <c r="H28" i="1"/>
  <c r="E28" i="1"/>
  <c r="I27" i="1"/>
  <c r="H27" i="1"/>
  <c r="E27" i="1"/>
  <c r="I26" i="1"/>
  <c r="H26" i="1"/>
  <c r="E26" i="1"/>
  <c r="I25" i="1"/>
  <c r="H25" i="1"/>
  <c r="E25" i="1"/>
  <c r="I24" i="1"/>
  <c r="H24" i="1"/>
  <c r="E24" i="1"/>
  <c r="I23" i="1"/>
  <c r="H23" i="1"/>
  <c r="E23" i="1"/>
  <c r="I22" i="1"/>
  <c r="H22" i="1"/>
  <c r="E22" i="1"/>
  <c r="I21" i="1"/>
  <c r="H21" i="1"/>
  <c r="E21" i="1"/>
  <c r="I20" i="1"/>
  <c r="H20" i="1"/>
  <c r="E20" i="1"/>
  <c r="I19" i="1"/>
  <c r="H19" i="1"/>
  <c r="E19" i="1"/>
  <c r="I18" i="1"/>
  <c r="H18" i="1"/>
  <c r="E18" i="1"/>
  <c r="I17" i="1"/>
  <c r="H17" i="1"/>
  <c r="E17" i="1"/>
  <c r="G16" i="1"/>
  <c r="I16" i="1" s="1"/>
  <c r="F16" i="1"/>
  <c r="D16" i="1"/>
  <c r="E16" i="1" s="1"/>
  <c r="C16" i="1"/>
  <c r="I14" i="1"/>
  <c r="H14" i="1"/>
  <c r="E14" i="1"/>
  <c r="I13" i="1"/>
  <c r="H13" i="1"/>
  <c r="E13" i="1"/>
  <c r="I12" i="1"/>
  <c r="H12" i="1"/>
  <c r="E12" i="1"/>
  <c r="I11" i="1"/>
  <c r="H11" i="1"/>
  <c r="E11" i="1"/>
  <c r="I10" i="1"/>
  <c r="H10" i="1"/>
  <c r="E10" i="1"/>
  <c r="I9" i="1"/>
  <c r="H9" i="1"/>
  <c r="E9" i="1"/>
  <c r="I8" i="1"/>
  <c r="H8" i="1"/>
  <c r="E8" i="1"/>
  <c r="G7" i="1"/>
  <c r="I7" i="1" s="1"/>
  <c r="F7" i="1"/>
  <c r="F42" i="1" s="1"/>
  <c r="D7" i="1"/>
  <c r="E7" i="1" s="1"/>
  <c r="C7" i="1"/>
  <c r="H39" i="1" l="1"/>
  <c r="H7" i="1"/>
  <c r="H16" i="1"/>
  <c r="G42" i="1"/>
  <c r="I42" i="1" s="1"/>
</calcChain>
</file>

<file path=xl/sharedStrings.xml><?xml version="1.0" encoding="utf-8"?>
<sst xmlns="http://schemas.openxmlformats.org/spreadsheetml/2006/main" count="89" uniqueCount="85">
  <si>
    <t>Информация об исполнении консолидированного бюджета Ленинградской области на 01.10.2018.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</si>
  <si>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</si>
  <si>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</si>
  <si>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</si>
  <si>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</si>
  <si>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01.10.2017.</t>
  </si>
  <si>
    <t>на 01.10.2018.</t>
  </si>
  <si>
    <t>Отклонение</t>
  </si>
  <si>
    <t>Назначено на год</t>
  </si>
  <si>
    <t>Исполнено</t>
  </si>
  <si>
    <t>% исполнения плана года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</si>
  <si>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</si>
  <si>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</si>
  <si>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</si>
  <si>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</si>
  <si>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</si>
  <si>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</si>
  <si>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</si>
  <si>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</si>
  <si>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</si>
  <si>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</si>
  <si>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</si>
  <si>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</si>
  <si>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</si>
  <si>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</si>
  <si>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</si>
  <si>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</si>
  <si>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</si>
  <si>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</si>
  <si>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</si>
  <si>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</si>
  <si>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</si>
  <si>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</si>
  <si>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</si>
  <si>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</si>
  <si>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</si>
  <si>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</si>
  <si>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</si>
  <si>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</si>
  <si>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</si>
  <si>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</si>
  <si>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</si>
  <si>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</si>
  <si>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</si>
  <si>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</si>
  <si>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</si>
  <si>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</si>
  <si>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</si>
  <si>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</si>
  <si>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</si>
  <si>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</si>
  <si>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</si>
  <si>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</si>
  <si>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</si>
  <si>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</si>
  <si>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</si>
  <si>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</si>
  <si>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</si>
  <si>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</si>
  <si>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</si>
  <si>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</si>
  <si>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</si>
  <si>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</si>
  <si>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</si>
  <si>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</si>
  <si>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</si>
  <si>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</si>
  <si>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</si>
  <si>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</si>
  <si>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</si>
  <si>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r>
      <t>ИСТОЧНИКИ ПОКРЫТИЯ ДЕФИЦИТА (всего)</t>
    </r>
    <r>
      <rPr>
        <sz val="10"/>
        <color indexed="8"/>
        <rFont val="Arial Cyr"/>
        <charset val="204"/>
      </rPr>
      <t>, в том числе:</t>
    </r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</si>
  <si>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</si>
  <si>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</si>
  <si>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</si>
  <si>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</si>
  <si>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</si>
  <si>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Курсовая разница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</si>
  <si>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</si>
  <si>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</si>
  <si>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</si>
  <si>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</si>
  <si>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</si>
  <si>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</si>
  <si>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</si>
  <si>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Васютина О.В. 2778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</si>
</sst>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i/>
      <sz val="10"/>
      <color indexed="8"/>
      <name val="Arial CYR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family val="2"/>
      <charset val="204"/>
    </font>
    <font>
      <b/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sz val="11"/>
      <name val="Calibri"/>
      <family val="2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3" fillId="0" borderId="0"/>
    <xf numFmtId="49" fontId="25" fillId="0" borderId="0">
      <alignment horizontal="center"/>
    </xf>
    <xf numFmtId="49" fontId="25" fillId="0" borderId="0">
      <alignment horizontal="center"/>
    </xf>
    <xf numFmtId="49" fontId="25" fillId="0" borderId="8">
      <alignment horizontal="center" wrapText="1"/>
    </xf>
    <xf numFmtId="49" fontId="25" fillId="0" borderId="8">
      <alignment horizontal="center" wrapText="1"/>
    </xf>
    <xf numFmtId="49" fontId="25" fillId="0" borderId="9">
      <alignment horizontal="center" wrapText="1"/>
    </xf>
    <xf numFmtId="49" fontId="25" fillId="0" borderId="9">
      <alignment horizontal="center" wrapText="1"/>
    </xf>
    <xf numFmtId="49" fontId="25" fillId="0" borderId="10">
      <alignment horizontal="center"/>
    </xf>
    <xf numFmtId="49" fontId="25" fillId="0" borderId="10">
      <alignment horizontal="center"/>
    </xf>
    <xf numFmtId="49" fontId="25" fillId="0" borderId="11"/>
    <xf numFmtId="49" fontId="25" fillId="0" borderId="11"/>
    <xf numFmtId="4" fontId="25" fillId="0" borderId="10">
      <alignment horizontal="right"/>
    </xf>
    <xf numFmtId="4" fontId="25" fillId="0" borderId="10">
      <alignment horizontal="right"/>
    </xf>
    <xf numFmtId="4" fontId="25" fillId="0" borderId="8">
      <alignment horizontal="right"/>
    </xf>
    <xf numFmtId="4" fontId="25" fillId="0" borderId="8">
      <alignment horizontal="right"/>
    </xf>
    <xf numFmtId="49" fontId="25" fillId="0" borderId="0">
      <alignment horizontal="right"/>
    </xf>
    <xf numFmtId="49" fontId="25" fillId="0" borderId="0">
      <alignment horizontal="right"/>
    </xf>
    <xf numFmtId="4" fontId="25" fillId="0" borderId="12">
      <alignment horizontal="right"/>
    </xf>
    <xf numFmtId="4" fontId="25" fillId="0" borderId="12">
      <alignment horizontal="right"/>
    </xf>
    <xf numFmtId="49" fontId="25" fillId="0" borderId="13">
      <alignment horizontal="center"/>
    </xf>
    <xf numFmtId="49" fontId="25" fillId="0" borderId="13">
      <alignment horizontal="center"/>
    </xf>
    <xf numFmtId="4" fontId="25" fillId="0" borderId="14">
      <alignment horizontal="right"/>
    </xf>
    <xf numFmtId="4" fontId="25" fillId="0" borderId="14">
      <alignment horizontal="right"/>
    </xf>
    <xf numFmtId="0" fontId="25" fillId="0" borderId="15">
      <alignment horizontal="left" wrapText="1"/>
    </xf>
    <xf numFmtId="0" fontId="25" fillId="0" borderId="15">
      <alignment horizontal="left" wrapText="1"/>
    </xf>
    <xf numFmtId="0" fontId="26" fillId="0" borderId="16">
      <alignment horizontal="left" wrapText="1"/>
    </xf>
    <xf numFmtId="0" fontId="26" fillId="0" borderId="16">
      <alignment horizontal="left" wrapText="1"/>
    </xf>
    <xf numFmtId="0" fontId="25" fillId="0" borderId="17">
      <alignment horizontal="left" wrapText="1" indent="2"/>
    </xf>
    <xf numFmtId="0" fontId="25" fillId="0" borderId="17">
      <alignment horizontal="left" wrapText="1" indent="2"/>
    </xf>
    <xf numFmtId="0" fontId="24" fillId="0" borderId="18"/>
    <xf numFmtId="0" fontId="24" fillId="0" borderId="18"/>
    <xf numFmtId="0" fontId="25" fillId="0" borderId="11"/>
    <xf numFmtId="0" fontId="25" fillId="0" borderId="11"/>
    <xf numFmtId="0" fontId="24" fillId="0" borderId="11"/>
    <xf numFmtId="0" fontId="24" fillId="0" borderId="11"/>
    <xf numFmtId="0" fontId="26" fillId="0" borderId="0">
      <alignment horizontal="center"/>
    </xf>
    <xf numFmtId="0" fontId="26" fillId="0" borderId="0">
      <alignment horizontal="center"/>
    </xf>
    <xf numFmtId="0" fontId="26" fillId="0" borderId="11"/>
    <xf numFmtId="0" fontId="26" fillId="0" borderId="11"/>
    <xf numFmtId="0" fontId="25" fillId="0" borderId="19">
      <alignment horizontal="left" wrapText="1"/>
    </xf>
    <xf numFmtId="0" fontId="25" fillId="0" borderId="19">
      <alignment horizontal="left" wrapText="1"/>
    </xf>
    <xf numFmtId="0" fontId="25" fillId="0" borderId="20">
      <alignment horizontal="left" wrapText="1" indent="1"/>
    </xf>
    <xf numFmtId="0" fontId="25" fillId="0" borderId="20">
      <alignment horizontal="left" wrapText="1" indent="1"/>
    </xf>
    <xf numFmtId="0" fontId="25" fillId="0" borderId="19">
      <alignment horizontal="left" wrapText="1" indent="2"/>
    </xf>
    <xf numFmtId="0" fontId="25" fillId="0" borderId="19">
      <alignment horizontal="left" wrapText="1" indent="2"/>
    </xf>
    <xf numFmtId="0" fontId="24" fillId="3" borderId="21"/>
    <xf numFmtId="0" fontId="24" fillId="3" borderId="21"/>
    <xf numFmtId="0" fontId="25" fillId="0" borderId="22">
      <alignment horizontal="left" wrapText="1" indent="2"/>
    </xf>
    <xf numFmtId="0" fontId="25" fillId="0" borderId="22">
      <alignment horizontal="left" wrapText="1" indent="2"/>
    </xf>
    <xf numFmtId="0" fontId="25" fillId="0" borderId="0">
      <alignment horizontal="center" wrapText="1"/>
    </xf>
    <xf numFmtId="0" fontId="25" fillId="0" borderId="0">
      <alignment horizontal="center" wrapText="1"/>
    </xf>
    <xf numFmtId="49" fontId="25" fillId="0" borderId="11">
      <alignment horizontal="left"/>
    </xf>
    <xf numFmtId="49" fontId="25" fillId="0" borderId="11">
      <alignment horizontal="left"/>
    </xf>
    <xf numFmtId="49" fontId="25" fillId="0" borderId="23">
      <alignment horizontal="center" wrapText="1"/>
    </xf>
    <xf numFmtId="49" fontId="25" fillId="0" borderId="23">
      <alignment horizontal="center" wrapText="1"/>
    </xf>
    <xf numFmtId="49" fontId="25" fillId="0" borderId="23">
      <alignment horizontal="center" shrinkToFit="1"/>
    </xf>
    <xf numFmtId="49" fontId="25" fillId="0" borderId="23">
      <alignment horizontal="center" shrinkToFit="1"/>
    </xf>
    <xf numFmtId="49" fontId="25" fillId="0" borderId="10">
      <alignment horizontal="center" shrinkToFit="1"/>
    </xf>
    <xf numFmtId="49" fontId="25" fillId="0" borderId="10">
      <alignment horizontal="center" shrinkToFit="1"/>
    </xf>
    <xf numFmtId="0" fontId="25" fillId="0" borderId="24">
      <alignment horizontal="left" wrapText="1"/>
    </xf>
    <xf numFmtId="0" fontId="25" fillId="0" borderId="24">
      <alignment horizontal="left" wrapText="1"/>
    </xf>
    <xf numFmtId="0" fontId="25" fillId="0" borderId="15">
      <alignment horizontal="left" wrapText="1" indent="1"/>
    </xf>
    <xf numFmtId="0" fontId="25" fillId="0" borderId="15">
      <alignment horizontal="left" wrapText="1" indent="1"/>
    </xf>
    <xf numFmtId="0" fontId="25" fillId="0" borderId="24">
      <alignment horizontal="left" wrapText="1" indent="2"/>
    </xf>
    <xf numFmtId="0" fontId="25" fillId="0" borderId="24">
      <alignment horizontal="left" wrapText="1" indent="2"/>
    </xf>
    <xf numFmtId="0" fontId="25" fillId="0" borderId="15">
      <alignment horizontal="left" wrapText="1" indent="2"/>
    </xf>
    <xf numFmtId="0" fontId="25" fillId="0" borderId="15">
      <alignment horizontal="left" wrapText="1" indent="2"/>
    </xf>
    <xf numFmtId="0" fontId="24" fillId="0" borderId="25"/>
    <xf numFmtId="0" fontId="24" fillId="0" borderId="25"/>
    <xf numFmtId="0" fontId="24" fillId="0" borderId="26"/>
    <xf numFmtId="0" fontId="24" fillId="0" borderId="26"/>
    <xf numFmtId="0" fontId="26" fillId="0" borderId="27">
      <alignment horizontal="center" vertical="center" textRotation="90" wrapText="1"/>
    </xf>
    <xf numFmtId="0" fontId="26" fillId="0" borderId="27">
      <alignment horizontal="center" vertical="center" textRotation="90" wrapText="1"/>
    </xf>
    <xf numFmtId="0" fontId="26" fillId="0" borderId="18">
      <alignment horizontal="center" vertical="center" textRotation="90" wrapText="1"/>
    </xf>
    <xf numFmtId="0" fontId="26" fillId="0" borderId="18">
      <alignment horizontal="center" vertical="center" textRotation="90" wrapText="1"/>
    </xf>
    <xf numFmtId="0" fontId="25" fillId="0" borderId="0">
      <alignment vertical="center"/>
    </xf>
    <xf numFmtId="0" fontId="25" fillId="0" borderId="0">
      <alignment vertical="center"/>
    </xf>
    <xf numFmtId="0" fontId="26" fillId="0" borderId="11">
      <alignment horizontal="center" vertical="center" textRotation="90" wrapText="1"/>
    </xf>
    <xf numFmtId="0" fontId="26" fillId="0" borderId="11">
      <alignment horizontal="center" vertical="center" textRotation="90" wrapText="1"/>
    </xf>
    <xf numFmtId="0" fontId="26" fillId="0" borderId="18">
      <alignment horizontal="center" vertical="center" textRotation="90"/>
    </xf>
    <xf numFmtId="0" fontId="26" fillId="0" borderId="18">
      <alignment horizontal="center" vertical="center" textRotation="90"/>
    </xf>
    <xf numFmtId="0" fontId="26" fillId="0" borderId="11">
      <alignment horizontal="center" vertical="center" textRotation="90"/>
    </xf>
    <xf numFmtId="0" fontId="26" fillId="0" borderId="11">
      <alignment horizontal="center" vertical="center" textRotation="90"/>
    </xf>
    <xf numFmtId="0" fontId="26" fillId="0" borderId="27">
      <alignment horizontal="center" vertical="center" textRotation="90"/>
    </xf>
    <xf numFmtId="0" fontId="26" fillId="0" borderId="27">
      <alignment horizontal="center" vertical="center" textRotation="90"/>
    </xf>
    <xf numFmtId="0" fontId="26" fillId="0" borderId="28">
      <alignment horizontal="center" vertical="center" textRotation="90"/>
    </xf>
    <xf numFmtId="0" fontId="26" fillId="0" borderId="28">
      <alignment horizontal="center" vertical="center" textRotation="90"/>
    </xf>
    <xf numFmtId="0" fontId="27" fillId="0" borderId="11">
      <alignment wrapText="1"/>
    </xf>
    <xf numFmtId="0" fontId="27" fillId="0" borderId="11">
      <alignment wrapText="1"/>
    </xf>
    <xf numFmtId="0" fontId="27" fillId="0" borderId="28">
      <alignment wrapText="1"/>
    </xf>
    <xf numFmtId="0" fontId="27" fillId="0" borderId="28">
      <alignment wrapText="1"/>
    </xf>
    <xf numFmtId="0" fontId="27" fillId="0" borderId="18">
      <alignment wrapText="1"/>
    </xf>
    <xf numFmtId="0" fontId="27" fillId="0" borderId="18">
      <alignment wrapText="1"/>
    </xf>
    <xf numFmtId="0" fontId="25" fillId="0" borderId="28">
      <alignment horizontal="center" vertical="top" wrapText="1"/>
    </xf>
    <xf numFmtId="0" fontId="25" fillId="0" borderId="28">
      <alignment horizontal="center" vertical="top" wrapText="1"/>
    </xf>
    <xf numFmtId="0" fontId="26" fillId="0" borderId="29"/>
    <xf numFmtId="0" fontId="26" fillId="0" borderId="29"/>
    <xf numFmtId="49" fontId="28" fillId="0" borderId="30">
      <alignment horizontal="left" vertical="center" wrapText="1"/>
    </xf>
    <xf numFmtId="49" fontId="28" fillId="0" borderId="30">
      <alignment horizontal="left" vertical="center" wrapText="1"/>
    </xf>
    <xf numFmtId="49" fontId="25" fillId="0" borderId="31">
      <alignment horizontal="left" vertical="center" wrapText="1" indent="2"/>
    </xf>
    <xf numFmtId="49" fontId="25" fillId="0" borderId="31">
      <alignment horizontal="left" vertical="center" wrapText="1" indent="2"/>
    </xf>
    <xf numFmtId="49" fontId="25" fillId="0" borderId="22">
      <alignment horizontal="left" vertical="center" wrapText="1" indent="3"/>
    </xf>
    <xf numFmtId="49" fontId="25" fillId="0" borderId="22">
      <alignment horizontal="left" vertical="center" wrapText="1" indent="3"/>
    </xf>
    <xf numFmtId="49" fontId="25" fillId="0" borderId="30">
      <alignment horizontal="left" vertical="center" wrapText="1" indent="3"/>
    </xf>
    <xf numFmtId="49" fontId="25" fillId="0" borderId="30">
      <alignment horizontal="left" vertical="center" wrapText="1" indent="3"/>
    </xf>
    <xf numFmtId="49" fontId="25" fillId="0" borderId="32">
      <alignment horizontal="left" vertical="center" wrapText="1" indent="3"/>
    </xf>
    <xf numFmtId="49" fontId="25" fillId="0" borderId="32">
      <alignment horizontal="left" vertical="center" wrapText="1" indent="3"/>
    </xf>
    <xf numFmtId="0" fontId="28" fillId="0" borderId="29">
      <alignment horizontal="left" vertical="center" wrapText="1"/>
    </xf>
    <xf numFmtId="0" fontId="28" fillId="0" borderId="29">
      <alignment horizontal="left" vertical="center" wrapText="1"/>
    </xf>
    <xf numFmtId="49" fontId="25" fillId="0" borderId="18">
      <alignment horizontal="left" vertical="center" wrapText="1" indent="3"/>
    </xf>
    <xf numFmtId="49" fontId="25" fillId="0" borderId="18">
      <alignment horizontal="left" vertical="center" wrapText="1" indent="3"/>
    </xf>
    <xf numFmtId="49" fontId="25" fillId="0" borderId="0">
      <alignment horizontal="left" vertical="center" wrapText="1" indent="3"/>
    </xf>
    <xf numFmtId="49" fontId="25" fillId="0" borderId="0">
      <alignment horizontal="left" vertical="center" wrapText="1" indent="3"/>
    </xf>
    <xf numFmtId="49" fontId="25" fillId="0" borderId="11">
      <alignment horizontal="left" vertical="center" wrapText="1" indent="3"/>
    </xf>
    <xf numFmtId="49" fontId="25" fillId="0" borderId="11">
      <alignment horizontal="left" vertical="center" wrapText="1" indent="3"/>
    </xf>
    <xf numFmtId="49" fontId="28" fillId="0" borderId="29">
      <alignment horizontal="left" vertical="center" wrapText="1"/>
    </xf>
    <xf numFmtId="49" fontId="28" fillId="0" borderId="29">
      <alignment horizontal="left" vertical="center" wrapText="1"/>
    </xf>
    <xf numFmtId="0" fontId="25" fillId="0" borderId="30">
      <alignment horizontal="left" vertical="center" wrapText="1"/>
    </xf>
    <xf numFmtId="0" fontId="25" fillId="0" borderId="30">
      <alignment horizontal="left" vertical="center" wrapText="1"/>
    </xf>
    <xf numFmtId="0" fontId="25" fillId="0" borderId="32">
      <alignment horizontal="left" vertical="center" wrapText="1"/>
    </xf>
    <xf numFmtId="0" fontId="25" fillId="0" borderId="32">
      <alignment horizontal="left" vertical="center" wrapText="1"/>
    </xf>
    <xf numFmtId="49" fontId="25" fillId="0" borderId="30">
      <alignment horizontal="left" vertical="center" wrapText="1"/>
    </xf>
    <xf numFmtId="49" fontId="25" fillId="0" borderId="30">
      <alignment horizontal="left" vertical="center" wrapText="1"/>
    </xf>
    <xf numFmtId="49" fontId="25" fillId="0" borderId="32">
      <alignment horizontal="left" vertical="center" wrapText="1"/>
    </xf>
    <xf numFmtId="49" fontId="25" fillId="0" borderId="32">
      <alignment horizontal="left" vertical="center" wrapText="1"/>
    </xf>
    <xf numFmtId="49" fontId="26" fillId="0" borderId="33">
      <alignment horizontal="center"/>
    </xf>
    <xf numFmtId="49" fontId="26" fillId="0" borderId="33">
      <alignment horizontal="center"/>
    </xf>
    <xf numFmtId="49" fontId="26" fillId="0" borderId="34">
      <alignment horizontal="center" vertical="center" wrapText="1"/>
    </xf>
    <xf numFmtId="49" fontId="26" fillId="0" borderId="34">
      <alignment horizontal="center" vertical="center" wrapText="1"/>
    </xf>
    <xf numFmtId="49" fontId="25" fillId="0" borderId="35">
      <alignment horizontal="center" vertical="center" wrapText="1"/>
    </xf>
    <xf numFmtId="49" fontId="25" fillId="0" borderId="35">
      <alignment horizontal="center" vertical="center" wrapText="1"/>
    </xf>
    <xf numFmtId="49" fontId="25" fillId="0" borderId="23">
      <alignment horizontal="center" vertical="center" wrapText="1"/>
    </xf>
    <xf numFmtId="49" fontId="25" fillId="0" borderId="23">
      <alignment horizontal="center" vertical="center" wrapText="1"/>
    </xf>
    <xf numFmtId="49" fontId="25" fillId="0" borderId="34">
      <alignment horizontal="center" vertical="center" wrapText="1"/>
    </xf>
    <xf numFmtId="49" fontId="25" fillId="0" borderId="34">
      <alignment horizontal="center" vertical="center" wrapText="1"/>
    </xf>
    <xf numFmtId="49" fontId="25" fillId="0" borderId="36">
      <alignment horizontal="center" vertical="center" wrapText="1"/>
    </xf>
    <xf numFmtId="49" fontId="25" fillId="0" borderId="36">
      <alignment horizontal="center" vertical="center" wrapText="1"/>
    </xf>
    <xf numFmtId="49" fontId="25" fillId="0" borderId="37">
      <alignment horizontal="center" vertical="center" wrapText="1"/>
    </xf>
    <xf numFmtId="49" fontId="25" fillId="0" borderId="37">
      <alignment horizontal="center" vertical="center" wrapText="1"/>
    </xf>
    <xf numFmtId="49" fontId="25" fillId="0" borderId="0">
      <alignment horizontal="center" vertical="center" wrapText="1"/>
    </xf>
    <xf numFmtId="49" fontId="25" fillId="0" borderId="0">
      <alignment horizontal="center" vertical="center" wrapText="1"/>
    </xf>
    <xf numFmtId="49" fontId="25" fillId="0" borderId="11">
      <alignment horizontal="center" vertical="center" wrapText="1"/>
    </xf>
    <xf numFmtId="49" fontId="25" fillId="0" borderId="11">
      <alignment horizontal="center" vertical="center" wrapText="1"/>
    </xf>
    <xf numFmtId="49" fontId="26" fillId="0" borderId="33">
      <alignment horizontal="center" vertical="center" wrapText="1"/>
    </xf>
    <xf numFmtId="49" fontId="26" fillId="0" borderId="33">
      <alignment horizontal="center" vertical="center" wrapText="1"/>
    </xf>
    <xf numFmtId="0" fontId="26" fillId="0" borderId="33">
      <alignment horizontal="center" vertical="center"/>
    </xf>
    <xf numFmtId="0" fontId="26" fillId="0" borderId="33">
      <alignment horizontal="center" vertical="center"/>
    </xf>
    <xf numFmtId="0" fontId="25" fillId="0" borderId="35">
      <alignment horizontal="center" vertical="center"/>
    </xf>
    <xf numFmtId="0" fontId="25" fillId="0" borderId="35">
      <alignment horizontal="center" vertical="center"/>
    </xf>
    <xf numFmtId="0" fontId="25" fillId="0" borderId="23">
      <alignment horizontal="center" vertical="center"/>
    </xf>
    <xf numFmtId="0" fontId="25" fillId="0" borderId="23">
      <alignment horizontal="center" vertical="center"/>
    </xf>
    <xf numFmtId="0" fontId="25" fillId="0" borderId="34">
      <alignment horizontal="center" vertical="center"/>
    </xf>
    <xf numFmtId="0" fontId="25" fillId="0" borderId="34">
      <alignment horizontal="center" vertical="center"/>
    </xf>
    <xf numFmtId="0" fontId="26" fillId="0" borderId="34">
      <alignment horizontal="center" vertical="center"/>
    </xf>
    <xf numFmtId="0" fontId="26" fillId="0" borderId="34">
      <alignment horizontal="center" vertical="center"/>
    </xf>
    <xf numFmtId="0" fontId="25" fillId="0" borderId="36">
      <alignment horizontal="center" vertical="center"/>
    </xf>
    <xf numFmtId="0" fontId="25" fillId="0" borderId="36">
      <alignment horizontal="center" vertical="center"/>
    </xf>
    <xf numFmtId="49" fontId="26" fillId="0" borderId="33">
      <alignment horizontal="center" vertical="center"/>
    </xf>
    <xf numFmtId="49" fontId="26" fillId="0" borderId="33">
      <alignment horizontal="center" vertical="center"/>
    </xf>
    <xf numFmtId="49" fontId="25" fillId="0" borderId="35">
      <alignment horizontal="center" vertical="center"/>
    </xf>
    <xf numFmtId="49" fontId="25" fillId="0" borderId="35">
      <alignment horizontal="center" vertical="center"/>
    </xf>
    <xf numFmtId="49" fontId="25" fillId="0" borderId="23">
      <alignment horizontal="center" vertical="center"/>
    </xf>
    <xf numFmtId="49" fontId="25" fillId="0" borderId="23">
      <alignment horizontal="center" vertical="center"/>
    </xf>
    <xf numFmtId="49" fontId="25" fillId="0" borderId="34">
      <alignment horizontal="center" vertical="center"/>
    </xf>
    <xf numFmtId="49" fontId="25" fillId="0" borderId="34">
      <alignment horizontal="center" vertical="center"/>
    </xf>
    <xf numFmtId="49" fontId="25" fillId="0" borderId="36">
      <alignment horizontal="center" vertical="center"/>
    </xf>
    <xf numFmtId="49" fontId="25" fillId="0" borderId="36">
      <alignment horizontal="center" vertical="center"/>
    </xf>
    <xf numFmtId="49" fontId="25" fillId="0" borderId="11">
      <alignment horizontal="center"/>
    </xf>
    <xf numFmtId="49" fontId="25" fillId="0" borderId="11">
      <alignment horizontal="center"/>
    </xf>
    <xf numFmtId="0" fontId="25" fillId="0" borderId="18">
      <alignment horizontal="center"/>
    </xf>
    <xf numFmtId="0" fontId="25" fillId="0" borderId="18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49" fontId="25" fillId="0" borderId="11"/>
    <xf numFmtId="49" fontId="25" fillId="0" borderId="11"/>
    <xf numFmtId="0" fontId="25" fillId="0" borderId="28">
      <alignment horizontal="center" vertical="top"/>
    </xf>
    <xf numFmtId="0" fontId="25" fillId="0" borderId="28">
      <alignment horizontal="center" vertical="top"/>
    </xf>
    <xf numFmtId="49" fontId="25" fillId="0" borderId="28">
      <alignment horizontal="center" vertical="top" wrapText="1"/>
    </xf>
    <xf numFmtId="49" fontId="25" fillId="0" borderId="28">
      <alignment horizontal="center" vertical="top" wrapText="1"/>
    </xf>
    <xf numFmtId="0" fontId="25" fillId="0" borderId="25"/>
    <xf numFmtId="0" fontId="25" fillId="0" borderId="25"/>
    <xf numFmtId="4" fontId="25" fillId="0" borderId="38">
      <alignment horizontal="right"/>
    </xf>
    <xf numFmtId="4" fontId="25" fillId="0" borderId="38">
      <alignment horizontal="right"/>
    </xf>
    <xf numFmtId="4" fontId="25" fillId="0" borderId="37">
      <alignment horizontal="right"/>
    </xf>
    <xf numFmtId="4" fontId="25" fillId="0" borderId="37">
      <alignment horizontal="right"/>
    </xf>
    <xf numFmtId="4" fontId="25" fillId="0" borderId="0">
      <alignment horizontal="right" shrinkToFit="1"/>
    </xf>
    <xf numFmtId="4" fontId="25" fillId="0" borderId="0">
      <alignment horizontal="right" shrinkToFit="1"/>
    </xf>
    <xf numFmtId="4" fontId="25" fillId="0" borderId="11">
      <alignment horizontal="right"/>
    </xf>
    <xf numFmtId="4" fontId="25" fillId="0" borderId="11">
      <alignment horizontal="right"/>
    </xf>
    <xf numFmtId="0" fontId="25" fillId="0" borderId="18"/>
    <xf numFmtId="0" fontId="25" fillId="0" borderId="18"/>
    <xf numFmtId="0" fontId="25" fillId="0" borderId="28">
      <alignment horizontal="center" vertical="top" wrapText="1"/>
    </xf>
    <xf numFmtId="0" fontId="25" fillId="0" borderId="28">
      <alignment horizontal="center" vertical="top" wrapText="1"/>
    </xf>
    <xf numFmtId="0" fontId="25" fillId="0" borderId="11">
      <alignment horizontal="center"/>
    </xf>
    <xf numFmtId="0" fontId="25" fillId="0" borderId="11">
      <alignment horizontal="center"/>
    </xf>
    <xf numFmtId="49" fontId="25" fillId="0" borderId="18">
      <alignment horizontal="center"/>
    </xf>
    <xf numFmtId="49" fontId="25" fillId="0" borderId="18">
      <alignment horizontal="center"/>
    </xf>
    <xf numFmtId="49" fontId="25" fillId="0" borderId="0">
      <alignment horizontal="left"/>
    </xf>
    <xf numFmtId="49" fontId="25" fillId="0" borderId="0">
      <alignment horizontal="left"/>
    </xf>
    <xf numFmtId="4" fontId="25" fillId="0" borderId="25">
      <alignment horizontal="right"/>
    </xf>
    <xf numFmtId="4" fontId="25" fillId="0" borderId="25">
      <alignment horizontal="right"/>
    </xf>
    <xf numFmtId="0" fontId="25" fillId="0" borderId="28">
      <alignment horizontal="center" vertical="top"/>
    </xf>
    <xf numFmtId="0" fontId="25" fillId="0" borderId="28">
      <alignment horizontal="center" vertical="top"/>
    </xf>
    <xf numFmtId="4" fontId="25" fillId="0" borderId="26">
      <alignment horizontal="right"/>
    </xf>
    <xf numFmtId="4" fontId="25" fillId="0" borderId="26">
      <alignment horizontal="right"/>
    </xf>
    <xf numFmtId="4" fontId="25" fillId="0" borderId="39">
      <alignment horizontal="right"/>
    </xf>
    <xf numFmtId="4" fontId="25" fillId="0" borderId="39">
      <alignment horizontal="right"/>
    </xf>
    <xf numFmtId="0" fontId="25" fillId="0" borderId="26"/>
    <xf numFmtId="0" fontId="25" fillId="0" borderId="26"/>
    <xf numFmtId="0" fontId="29" fillId="0" borderId="40"/>
    <xf numFmtId="0" fontId="29" fillId="0" borderId="40"/>
    <xf numFmtId="0" fontId="24" fillId="3" borderId="0"/>
    <xf numFmtId="0" fontId="24" fillId="3" borderId="0"/>
    <xf numFmtId="0" fontId="26" fillId="0" borderId="0"/>
    <xf numFmtId="0" fontId="26" fillId="0" borderId="0"/>
    <xf numFmtId="0" fontId="30" fillId="0" borderId="0"/>
    <xf numFmtId="0" fontId="30" fillId="0" borderId="0"/>
    <xf numFmtId="0" fontId="25" fillId="0" borderId="0">
      <alignment horizontal="left"/>
    </xf>
    <xf numFmtId="0" fontId="25" fillId="0" borderId="0">
      <alignment horizontal="left"/>
    </xf>
    <xf numFmtId="0" fontId="25" fillId="0" borderId="0"/>
    <xf numFmtId="0" fontId="25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3" borderId="11"/>
    <xf numFmtId="0" fontId="24" fillId="3" borderId="11"/>
    <xf numFmtId="49" fontId="25" fillId="0" borderId="28">
      <alignment horizontal="center" vertical="center" wrapText="1"/>
    </xf>
    <xf numFmtId="49" fontId="25" fillId="0" borderId="28">
      <alignment horizontal="center" vertical="center" wrapText="1"/>
    </xf>
    <xf numFmtId="49" fontId="25" fillId="0" borderId="28">
      <alignment horizontal="center" vertical="center" wrapText="1"/>
    </xf>
    <xf numFmtId="49" fontId="25" fillId="0" borderId="28">
      <alignment horizontal="center" vertical="center" wrapText="1"/>
    </xf>
    <xf numFmtId="0" fontId="24" fillId="3" borderId="41"/>
    <xf numFmtId="0" fontId="24" fillId="3" borderId="41"/>
    <xf numFmtId="0" fontId="25" fillId="0" borderId="42">
      <alignment horizontal="left" wrapText="1"/>
    </xf>
    <xf numFmtId="0" fontId="25" fillId="0" borderId="42">
      <alignment horizontal="left" wrapText="1"/>
    </xf>
    <xf numFmtId="0" fontId="25" fillId="0" borderId="19">
      <alignment horizontal="left" wrapText="1" indent="1"/>
    </xf>
    <xf numFmtId="0" fontId="25" fillId="0" borderId="19">
      <alignment horizontal="left" wrapText="1" indent="1"/>
    </xf>
    <xf numFmtId="0" fontId="25" fillId="0" borderId="13">
      <alignment horizontal="left" wrapText="1" indent="2"/>
    </xf>
    <xf numFmtId="0" fontId="25" fillId="0" borderId="13">
      <alignment horizontal="left" wrapText="1" indent="2"/>
    </xf>
    <xf numFmtId="0" fontId="24" fillId="3" borderId="18"/>
    <xf numFmtId="0" fontId="24" fillId="3" borderId="18"/>
    <xf numFmtId="0" fontId="31" fillId="0" borderId="0">
      <alignment horizontal="center" wrapText="1"/>
    </xf>
    <xf numFmtId="0" fontId="31" fillId="0" borderId="0">
      <alignment horizontal="center" wrapText="1"/>
    </xf>
    <xf numFmtId="0" fontId="32" fillId="0" borderId="0">
      <alignment horizontal="center" vertical="top"/>
    </xf>
    <xf numFmtId="0" fontId="32" fillId="0" borderId="0">
      <alignment horizontal="center" vertical="top"/>
    </xf>
    <xf numFmtId="0" fontId="25" fillId="0" borderId="11">
      <alignment wrapText="1"/>
    </xf>
    <xf numFmtId="0" fontId="25" fillId="0" borderId="11">
      <alignment wrapText="1"/>
    </xf>
    <xf numFmtId="0" fontId="25" fillId="0" borderId="41">
      <alignment wrapText="1"/>
    </xf>
    <xf numFmtId="0" fontId="25" fillId="0" borderId="41">
      <alignment wrapText="1"/>
    </xf>
    <xf numFmtId="0" fontId="25" fillId="0" borderId="18">
      <alignment horizontal="left"/>
    </xf>
    <xf numFmtId="0" fontId="25" fillId="0" borderId="18">
      <alignment horizontal="left"/>
    </xf>
    <xf numFmtId="0" fontId="24" fillId="3" borderId="43"/>
    <xf numFmtId="0" fontId="24" fillId="3" borderId="43"/>
    <xf numFmtId="49" fontId="25" fillId="0" borderId="33">
      <alignment horizontal="center" wrapText="1"/>
    </xf>
    <xf numFmtId="49" fontId="25" fillId="0" borderId="33">
      <alignment horizontal="center" wrapText="1"/>
    </xf>
    <xf numFmtId="49" fontId="25" fillId="0" borderId="35">
      <alignment horizontal="center" wrapText="1"/>
    </xf>
    <xf numFmtId="49" fontId="25" fillId="0" borderId="35">
      <alignment horizontal="center" wrapText="1"/>
    </xf>
    <xf numFmtId="49" fontId="25" fillId="0" borderId="34">
      <alignment horizontal="center"/>
    </xf>
    <xf numFmtId="49" fontId="25" fillId="0" borderId="34">
      <alignment horizontal="center"/>
    </xf>
    <xf numFmtId="0" fontId="24" fillId="3" borderId="44"/>
    <xf numFmtId="0" fontId="24" fillId="3" borderId="44"/>
    <xf numFmtId="0" fontId="25" fillId="0" borderId="37"/>
    <xf numFmtId="0" fontId="25" fillId="0" borderId="37"/>
    <xf numFmtId="0" fontId="25" fillId="0" borderId="0">
      <alignment horizontal="center"/>
    </xf>
    <xf numFmtId="0" fontId="25" fillId="0" borderId="0">
      <alignment horizontal="center"/>
    </xf>
    <xf numFmtId="49" fontId="25" fillId="0" borderId="18"/>
    <xf numFmtId="49" fontId="25" fillId="0" borderId="18"/>
    <xf numFmtId="49" fontId="25" fillId="0" borderId="0"/>
    <xf numFmtId="49" fontId="25" fillId="0" borderId="0"/>
    <xf numFmtId="49" fontId="25" fillId="0" borderId="8">
      <alignment horizontal="center"/>
    </xf>
    <xf numFmtId="49" fontId="25" fillId="0" borderId="8">
      <alignment horizontal="center"/>
    </xf>
    <xf numFmtId="49" fontId="25" fillId="0" borderId="25">
      <alignment horizontal="center"/>
    </xf>
    <xf numFmtId="49" fontId="25" fillId="0" borderId="25">
      <alignment horizontal="center"/>
    </xf>
    <xf numFmtId="49" fontId="25" fillId="0" borderId="28">
      <alignment horizontal="center"/>
    </xf>
    <xf numFmtId="49" fontId="25" fillId="0" borderId="28">
      <alignment horizontal="center"/>
    </xf>
    <xf numFmtId="49" fontId="25" fillId="0" borderId="28">
      <alignment horizontal="center" vertical="center" wrapText="1"/>
    </xf>
    <xf numFmtId="49" fontId="25" fillId="0" borderId="28">
      <alignment horizontal="center" vertical="center" wrapText="1"/>
    </xf>
    <xf numFmtId="49" fontId="25" fillId="0" borderId="38">
      <alignment horizontal="center" vertical="center" wrapText="1"/>
    </xf>
    <xf numFmtId="49" fontId="25" fillId="0" borderId="38">
      <alignment horizontal="center" vertical="center" wrapText="1"/>
    </xf>
    <xf numFmtId="0" fontId="24" fillId="3" borderId="45"/>
    <xf numFmtId="0" fontId="24" fillId="3" borderId="45"/>
    <xf numFmtId="4" fontId="25" fillId="0" borderId="28">
      <alignment horizontal="right"/>
    </xf>
    <xf numFmtId="4" fontId="25" fillId="0" borderId="28">
      <alignment horizontal="right"/>
    </xf>
    <xf numFmtId="0" fontId="25" fillId="4" borderId="37"/>
    <xf numFmtId="0" fontId="25" fillId="4" borderId="37"/>
    <xf numFmtId="0" fontId="25" fillId="4" borderId="0"/>
    <xf numFmtId="0" fontId="25" fillId="4" borderId="0"/>
    <xf numFmtId="0" fontId="31" fillId="0" borderId="0">
      <alignment horizontal="center" wrapText="1"/>
    </xf>
    <xf numFmtId="0" fontId="31" fillId="0" borderId="0">
      <alignment horizontal="center" wrapText="1"/>
    </xf>
    <xf numFmtId="0" fontId="33" fillId="0" borderId="46"/>
    <xf numFmtId="0" fontId="33" fillId="0" borderId="46"/>
    <xf numFmtId="49" fontId="34" fillId="0" borderId="47">
      <alignment horizontal="right"/>
    </xf>
    <xf numFmtId="49" fontId="34" fillId="0" borderId="47">
      <alignment horizontal="right"/>
    </xf>
    <xf numFmtId="0" fontId="25" fillId="0" borderId="47">
      <alignment horizontal="right"/>
    </xf>
    <xf numFmtId="0" fontId="25" fillId="0" borderId="47">
      <alignment horizontal="right"/>
    </xf>
    <xf numFmtId="0" fontId="33" fillId="0" borderId="11"/>
    <xf numFmtId="0" fontId="33" fillId="0" borderId="11"/>
    <xf numFmtId="0" fontId="25" fillId="0" borderId="38">
      <alignment horizontal="center"/>
    </xf>
    <xf numFmtId="0" fontId="25" fillId="0" borderId="38">
      <alignment horizontal="center"/>
    </xf>
    <xf numFmtId="49" fontId="24" fillId="0" borderId="48">
      <alignment horizontal="center"/>
    </xf>
    <xf numFmtId="49" fontId="24" fillId="0" borderId="48">
      <alignment horizontal="center"/>
    </xf>
    <xf numFmtId="165" fontId="25" fillId="0" borderId="16">
      <alignment horizontal="center"/>
    </xf>
    <xf numFmtId="165" fontId="25" fillId="0" borderId="16">
      <alignment horizontal="center"/>
    </xf>
    <xf numFmtId="0" fontId="25" fillId="0" borderId="49">
      <alignment horizontal="center"/>
    </xf>
    <xf numFmtId="0" fontId="25" fillId="0" borderId="49">
      <alignment horizontal="center"/>
    </xf>
    <xf numFmtId="49" fontId="25" fillId="0" borderId="17">
      <alignment horizontal="center"/>
    </xf>
    <xf numFmtId="49" fontId="25" fillId="0" borderId="17">
      <alignment horizontal="center"/>
    </xf>
    <xf numFmtId="49" fontId="25" fillId="0" borderId="16">
      <alignment horizontal="center"/>
    </xf>
    <xf numFmtId="49" fontId="25" fillId="0" borderId="16">
      <alignment horizontal="center"/>
    </xf>
    <xf numFmtId="0" fontId="25" fillId="0" borderId="16">
      <alignment horizontal="center"/>
    </xf>
    <xf numFmtId="0" fontId="25" fillId="0" borderId="16">
      <alignment horizontal="center"/>
    </xf>
    <xf numFmtId="49" fontId="25" fillId="0" borderId="50">
      <alignment horizontal="center"/>
    </xf>
    <xf numFmtId="49" fontId="25" fillId="0" borderId="50">
      <alignment horizontal="center"/>
    </xf>
    <xf numFmtId="0" fontId="29" fillId="0" borderId="37"/>
    <xf numFmtId="0" fontId="29" fillId="0" borderId="37"/>
    <xf numFmtId="0" fontId="33" fillId="0" borderId="0"/>
    <xf numFmtId="0" fontId="33" fillId="0" borderId="0"/>
    <xf numFmtId="0" fontId="24" fillId="0" borderId="51"/>
    <xf numFmtId="0" fontId="24" fillId="0" borderId="51"/>
    <xf numFmtId="0" fontId="24" fillId="0" borderId="40"/>
    <xf numFmtId="0" fontId="24" fillId="0" borderId="40"/>
    <xf numFmtId="4" fontId="25" fillId="0" borderId="13">
      <alignment horizontal="right"/>
    </xf>
    <xf numFmtId="4" fontId="25" fillId="0" borderId="13">
      <alignment horizontal="right"/>
    </xf>
    <xf numFmtId="49" fontId="25" fillId="0" borderId="26">
      <alignment horizontal="center"/>
    </xf>
    <xf numFmtId="49" fontId="25" fillId="0" borderId="26">
      <alignment horizontal="center"/>
    </xf>
    <xf numFmtId="0" fontId="25" fillId="0" borderId="52">
      <alignment horizontal="left" wrapText="1"/>
    </xf>
    <xf numFmtId="0" fontId="25" fillId="0" borderId="52">
      <alignment horizontal="left" wrapText="1"/>
    </xf>
    <xf numFmtId="0" fontId="25" fillId="0" borderId="24">
      <alignment horizontal="left" wrapText="1" indent="1"/>
    </xf>
    <xf numFmtId="0" fontId="25" fillId="0" borderId="24">
      <alignment horizontal="left" wrapText="1" indent="1"/>
    </xf>
    <xf numFmtId="0" fontId="25" fillId="0" borderId="16">
      <alignment horizontal="left" wrapText="1" indent="2"/>
    </xf>
    <xf numFmtId="0" fontId="25" fillId="0" borderId="16">
      <alignment horizontal="left" wrapText="1" indent="2"/>
    </xf>
    <xf numFmtId="0" fontId="24" fillId="3" borderId="53"/>
    <xf numFmtId="0" fontId="24" fillId="3" borderId="53"/>
    <xf numFmtId="0" fontId="25" fillId="4" borderId="21"/>
    <xf numFmtId="0" fontId="25" fillId="4" borderId="21"/>
    <xf numFmtId="0" fontId="31" fillId="0" borderId="0">
      <alignment horizontal="left" wrapText="1"/>
    </xf>
    <xf numFmtId="0" fontId="31" fillId="0" borderId="0">
      <alignment horizontal="left" wrapText="1"/>
    </xf>
    <xf numFmtId="49" fontId="24" fillId="0" borderId="0"/>
    <xf numFmtId="49" fontId="24" fillId="0" borderId="0"/>
    <xf numFmtId="0" fontId="25" fillId="0" borderId="0">
      <alignment horizontal="right"/>
    </xf>
    <xf numFmtId="0" fontId="25" fillId="0" borderId="0">
      <alignment horizontal="right"/>
    </xf>
    <xf numFmtId="49" fontId="25" fillId="0" borderId="0">
      <alignment horizontal="right"/>
    </xf>
    <xf numFmtId="49" fontId="25" fillId="0" borderId="0">
      <alignment horizontal="right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11">
      <alignment horizontal="left"/>
    </xf>
    <xf numFmtId="0" fontId="25" fillId="0" borderId="11">
      <alignment horizontal="left"/>
    </xf>
    <xf numFmtId="0" fontId="25" fillId="0" borderId="20">
      <alignment horizontal="left" wrapText="1"/>
    </xf>
    <xf numFmtId="0" fontId="25" fillId="0" borderId="20">
      <alignment horizontal="left" wrapText="1"/>
    </xf>
    <xf numFmtId="0" fontId="25" fillId="0" borderId="41"/>
    <xf numFmtId="0" fontId="25" fillId="0" borderId="41"/>
    <xf numFmtId="0" fontId="26" fillId="0" borderId="54">
      <alignment horizontal="left" wrapText="1"/>
    </xf>
    <xf numFmtId="0" fontId="26" fillId="0" borderId="54">
      <alignment horizontal="left" wrapText="1"/>
    </xf>
    <xf numFmtId="0" fontId="25" fillId="0" borderId="12">
      <alignment horizontal="left" wrapText="1" indent="2"/>
    </xf>
    <xf numFmtId="0" fontId="25" fillId="0" borderId="12">
      <alignment horizontal="left" wrapText="1" indent="2"/>
    </xf>
    <xf numFmtId="49" fontId="25" fillId="0" borderId="0">
      <alignment horizontal="center" wrapText="1"/>
    </xf>
    <xf numFmtId="49" fontId="25" fillId="0" borderId="0">
      <alignment horizontal="center" wrapText="1"/>
    </xf>
    <xf numFmtId="49" fontId="25" fillId="0" borderId="34">
      <alignment horizontal="center" wrapText="1"/>
    </xf>
    <xf numFmtId="49" fontId="25" fillId="0" borderId="34">
      <alignment horizontal="center" wrapText="1"/>
    </xf>
    <xf numFmtId="0" fontId="25" fillId="0" borderId="55"/>
    <xf numFmtId="0" fontId="25" fillId="0" borderId="55"/>
    <xf numFmtId="0" fontId="25" fillId="0" borderId="56">
      <alignment horizontal="center" wrapText="1"/>
    </xf>
    <xf numFmtId="0" fontId="25" fillId="0" borderId="56">
      <alignment horizontal="center" wrapText="1"/>
    </xf>
    <xf numFmtId="0" fontId="24" fillId="3" borderId="37"/>
    <xf numFmtId="0" fontId="24" fillId="3" borderId="37"/>
    <xf numFmtId="49" fontId="25" fillId="0" borderId="23">
      <alignment horizontal="center"/>
    </xf>
    <xf numFmtId="49" fontId="25" fillId="0" borderId="23">
      <alignment horizontal="center"/>
    </xf>
    <xf numFmtId="0" fontId="24" fillId="0" borderId="37"/>
    <xf numFmtId="0" fontId="24" fillId="0" borderId="37"/>
    <xf numFmtId="0" fontId="23" fillId="0" borderId="0"/>
    <xf numFmtId="0" fontId="36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top" shrinkToFit="1"/>
    </xf>
    <xf numFmtId="0" fontId="3" fillId="0" borderId="0" xfId="0" applyFont="1" applyBorder="1" applyAlignment="1">
      <alignment horizontal="center" vertical="top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shrinkToFit="1"/>
    </xf>
    <xf numFmtId="0" fontId="4" fillId="0" borderId="1" xfId="0" applyNumberFormat="1" applyFont="1" applyBorder="1" applyAlignment="1">
      <alignment horizontal="center" vertical="center" wrapText="1" shrinkToFit="1"/>
    </xf>
    <xf numFmtId="164" fontId="4" fillId="2" borderId="2" xfId="0" applyNumberFormat="1" applyFont="1" applyFill="1" applyBorder="1" applyAlignment="1">
      <alignment horizontal="center" vertical="center" wrapText="1" shrinkToFit="1"/>
    </xf>
    <xf numFmtId="164" fontId="4" fillId="2" borderId="3" xfId="0" applyNumberFormat="1" applyFont="1" applyFill="1" applyBorder="1" applyAlignment="1">
      <alignment horizontal="center" vertical="center" wrapText="1" shrinkToFit="1"/>
    </xf>
    <xf numFmtId="164" fontId="4" fillId="2" borderId="4" xfId="0" applyNumberFormat="1" applyFont="1" applyFill="1" applyBorder="1" applyAlignment="1">
      <alignment horizontal="center" vertical="center" wrapText="1" shrinkToFit="1"/>
    </xf>
    <xf numFmtId="0" fontId="6" fillId="0" borderId="2" xfId="0" applyNumberFormat="1" applyFont="1" applyBorder="1" applyAlignment="1">
      <alignment horizontal="center" vertical="center" wrapText="1" shrinkToFit="1"/>
    </xf>
    <xf numFmtId="0" fontId="6" fillId="0" borderId="3" xfId="0" applyNumberFormat="1" applyFont="1" applyBorder="1" applyAlignment="1">
      <alignment horizontal="center" vertical="center" wrapText="1" shrinkToFit="1"/>
    </xf>
    <xf numFmtId="0" fontId="6" fillId="0" borderId="4" xfId="0" applyNumberFormat="1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 wrapText="1" shrinkToFit="1"/>
    </xf>
    <xf numFmtId="0" fontId="4" fillId="0" borderId="5" xfId="0" applyNumberFormat="1" applyFont="1" applyBorder="1" applyAlignment="1">
      <alignment horizontal="center" vertical="center" wrapText="1" shrinkToFit="1"/>
    </xf>
    <xf numFmtId="164" fontId="4" fillId="0" borderId="1" xfId="0" applyNumberFormat="1" applyFont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 vertical="center" wrapText="1" shrinkToFit="1"/>
    </xf>
    <xf numFmtId="164" fontId="6" fillId="0" borderId="1" xfId="0" applyNumberFormat="1" applyFont="1" applyBorder="1" applyAlignment="1">
      <alignment horizontal="center" vertical="center" wrapText="1" shrinkToFit="1"/>
    </xf>
    <xf numFmtId="0" fontId="6" fillId="0" borderId="5" xfId="0" applyNumberFormat="1" applyFont="1" applyBorder="1" applyAlignment="1">
      <alignment horizontal="center" vertical="center" wrapText="1" shrinkToFit="1"/>
    </xf>
    <xf numFmtId="0" fontId="4" fillId="0" borderId="6" xfId="0" applyNumberFormat="1" applyFont="1" applyBorder="1" applyAlignment="1">
      <alignment horizontal="center" vertical="center" wrapText="1" shrinkToFit="1"/>
    </xf>
    <xf numFmtId="164" fontId="4" fillId="0" borderId="6" xfId="0" applyNumberFormat="1" applyFont="1" applyBorder="1" applyAlignment="1">
      <alignment horizontal="center" vertical="center" wrapText="1" shrinkToFit="1"/>
    </xf>
    <xf numFmtId="0" fontId="5" fillId="0" borderId="6" xfId="0" applyNumberFormat="1" applyFont="1" applyBorder="1" applyAlignment="1">
      <alignment horizontal="center" vertical="center" wrapText="1" shrinkToFit="1"/>
    </xf>
    <xf numFmtId="164" fontId="6" fillId="0" borderId="6" xfId="0" applyNumberFormat="1" applyFont="1" applyBorder="1" applyAlignment="1">
      <alignment horizontal="center" vertical="center" wrapText="1" shrinkToFit="1"/>
    </xf>
    <xf numFmtId="0" fontId="6" fillId="0" borderId="6" xfId="0" applyNumberFormat="1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left" vertical="top" wrapText="1" shrinkToFit="1"/>
    </xf>
    <xf numFmtId="164" fontId="9" fillId="0" borderId="7" xfId="1" applyNumberFormat="1" applyFont="1" applyBorder="1" applyAlignment="1">
      <alignment horizontal="center" vertical="top"/>
    </xf>
    <xf numFmtId="164" fontId="10" fillId="0" borderId="7" xfId="0" applyNumberFormat="1" applyFont="1" applyBorder="1" applyAlignment="1">
      <alignment horizontal="center" vertical="center" shrinkToFit="1"/>
    </xf>
    <xf numFmtId="164" fontId="11" fillId="0" borderId="7" xfId="0" applyNumberFormat="1" applyFont="1" applyBorder="1" applyAlignment="1">
      <alignment horizontal="center" vertical="top" shrinkToFit="1"/>
    </xf>
    <xf numFmtId="0" fontId="4" fillId="0" borderId="7" xfId="0" applyFont="1" applyBorder="1" applyAlignment="1">
      <alignment horizontal="left" vertical="center" wrapText="1" shrinkToFit="1"/>
    </xf>
    <xf numFmtId="164" fontId="5" fillId="0" borderId="7" xfId="1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center" shrinkToFit="1"/>
    </xf>
    <xf numFmtId="164" fontId="6" fillId="0" borderId="7" xfId="0" applyNumberFormat="1" applyFont="1" applyBorder="1" applyAlignment="1">
      <alignment horizontal="center" vertical="top" shrinkToFit="1"/>
    </xf>
    <xf numFmtId="0" fontId="4" fillId="0" borderId="7" xfId="0" applyFont="1" applyBorder="1" applyAlignment="1">
      <alignment horizontal="left" vertical="top" wrapText="1" shrinkToFit="1"/>
    </xf>
    <xf numFmtId="164" fontId="12" fillId="0" borderId="7" xfId="2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top" wrapText="1" shrinkToFit="1"/>
    </xf>
    <xf numFmtId="164" fontId="12" fillId="0" borderId="7" xfId="1" applyNumberFormat="1" applyFont="1" applyBorder="1" applyAlignment="1">
      <alignment horizontal="center" vertical="top"/>
    </xf>
    <xf numFmtId="164" fontId="12" fillId="0" borderId="7" xfId="2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justify" vertical="top" wrapText="1" shrinkToFit="1"/>
    </xf>
    <xf numFmtId="0" fontId="4" fillId="0" borderId="7" xfId="0" applyFont="1" applyBorder="1" applyAlignment="1">
      <alignment horizontal="justify" vertical="top" wrapText="1" shrinkToFit="1"/>
    </xf>
    <xf numFmtId="0" fontId="13" fillId="0" borderId="7" xfId="0" applyFont="1" applyBorder="1" applyAlignment="1">
      <alignment horizontal="justify" vertical="top" wrapText="1" shrinkToFit="1"/>
    </xf>
    <xf numFmtId="164" fontId="5" fillId="0" borderId="7" xfId="0" applyNumberFormat="1" applyFont="1" applyBorder="1" applyAlignment="1">
      <alignment horizontal="center" vertical="top" shrinkToFit="1"/>
    </xf>
    <xf numFmtId="0" fontId="7" fillId="0" borderId="7" xfId="0" applyFont="1" applyBorder="1" applyAlignment="1">
      <alignment horizontal="justify" vertical="top" wrapText="1" shrinkToFit="1"/>
    </xf>
    <xf numFmtId="164" fontId="9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 shrinkToFit="1"/>
    </xf>
    <xf numFmtId="164" fontId="11" fillId="0" borderId="7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wrapText="1" shrinkToFit="1"/>
    </xf>
    <xf numFmtId="164" fontId="10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top" wrapText="1" shrinkToFit="1"/>
    </xf>
    <xf numFmtId="164" fontId="5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shrinkToFit="1"/>
    </xf>
    <xf numFmtId="164" fontId="14" fillId="0" borderId="7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wrapText="1" shrinkToFit="1"/>
    </xf>
    <xf numFmtId="164" fontId="15" fillId="0" borderId="7" xfId="0" applyNumberFormat="1" applyFont="1" applyBorder="1" applyAlignment="1">
      <alignment horizontal="center" vertical="center" shrinkToFit="1"/>
    </xf>
    <xf numFmtId="164" fontId="5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shrinkToFit="1"/>
    </xf>
    <xf numFmtId="164" fontId="9" fillId="0" borderId="0" xfId="0" applyNumberFormat="1" applyFont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left" vertical="top" wrapText="1" shrinkToFit="1"/>
    </xf>
    <xf numFmtId="164" fontId="16" fillId="0" borderId="7" xfId="0" applyNumberFormat="1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left" vertical="top" wrapText="1" shrinkToFit="1"/>
    </xf>
    <xf numFmtId="49" fontId="17" fillId="0" borderId="7" xfId="0" applyNumberFormat="1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left" vertical="top" wrapText="1" shrinkToFit="1"/>
    </xf>
    <xf numFmtId="0" fontId="4" fillId="0" borderId="7" xfId="0" applyNumberFormat="1" applyFont="1" applyBorder="1" applyAlignment="1">
      <alignment horizontal="left" vertical="top" wrapText="1" shrinkToFit="1"/>
    </xf>
    <xf numFmtId="164" fontId="5" fillId="0" borderId="7" xfId="0" applyNumberFormat="1" applyFont="1" applyBorder="1" applyAlignment="1">
      <alignment horizontal="center" vertical="top" wrapText="1" shrinkToFit="1"/>
    </xf>
    <xf numFmtId="164" fontId="6" fillId="0" borderId="7" xfId="0" applyNumberFormat="1" applyFont="1" applyBorder="1" applyAlignment="1">
      <alignment horizontal="center" vertical="top" wrapText="1" shrinkToFit="1"/>
    </xf>
    <xf numFmtId="0" fontId="0" fillId="0" borderId="0" xfId="0" applyAlignment="1">
      <alignment vertical="top" wrapText="1" shrinkToFit="1"/>
    </xf>
    <xf numFmtId="0" fontId="4" fillId="0" borderId="7" xfId="0" applyFont="1" applyBorder="1" applyAlignment="1">
      <alignment horizontal="center" vertical="top" wrapText="1" shrinkToFit="1"/>
    </xf>
    <xf numFmtId="0" fontId="4" fillId="0" borderId="7" xfId="0" applyFont="1" applyBorder="1" applyAlignment="1">
      <alignment vertical="top" wrapText="1" shrinkToFit="1"/>
    </xf>
    <xf numFmtId="0" fontId="4" fillId="0" borderId="0" xfId="0" applyFont="1" applyBorder="1" applyAlignment="1">
      <alignment horizontal="center" vertical="top" wrapText="1" shrinkToFit="1"/>
    </xf>
    <xf numFmtId="0" fontId="4" fillId="0" borderId="0" xfId="0" applyFont="1" applyBorder="1" applyAlignment="1">
      <alignment vertical="top" wrapText="1" shrinkToFit="1"/>
    </xf>
    <xf numFmtId="164" fontId="4" fillId="0" borderId="0" xfId="0" applyNumberFormat="1" applyFont="1" applyBorder="1" applyAlignment="1">
      <alignment horizontal="center" vertical="top" wrapText="1" shrinkToFit="1"/>
    </xf>
    <xf numFmtId="164" fontId="5" fillId="0" borderId="0" xfId="0" applyNumberFormat="1" applyFont="1" applyBorder="1" applyAlignment="1">
      <alignment horizontal="center" vertical="top" wrapText="1" shrinkToFit="1"/>
    </xf>
    <xf numFmtId="164" fontId="6" fillId="0" borderId="0" xfId="0" applyNumberFormat="1" applyFont="1" applyBorder="1" applyAlignment="1">
      <alignment horizontal="center" vertical="top" wrapText="1" shrinkToFit="1"/>
    </xf>
    <xf numFmtId="0" fontId="4" fillId="0" borderId="7" xfId="0" applyFont="1" applyBorder="1" applyAlignment="1">
      <alignment horizontal="center" vertical="center" shrinkToFit="1"/>
    </xf>
    <xf numFmtId="0" fontId="16" fillId="0" borderId="7" xfId="0" applyFont="1" applyBorder="1" applyAlignment="1">
      <alignment vertical="top" shrinkToFit="1"/>
    </xf>
    <xf numFmtId="164" fontId="19" fillId="0" borderId="7" xfId="3" applyNumberFormat="1" applyFont="1" applyBorder="1" applyAlignment="1">
      <alignment horizontal="center" vertical="center" shrinkToFit="1"/>
    </xf>
    <xf numFmtId="164" fontId="0" fillId="0" borderId="7" xfId="0" applyNumberFormat="1" applyFont="1" applyBorder="1" applyAlignment="1">
      <alignment horizontal="center" vertical="center" shrinkToFit="1"/>
    </xf>
    <xf numFmtId="164" fontId="9" fillId="0" borderId="7" xfId="0" applyNumberFormat="1" applyFont="1" applyBorder="1" applyAlignment="1">
      <alignment horizontal="center" vertical="center" shrinkToFit="1"/>
    </xf>
    <xf numFmtId="164" fontId="20" fillId="0" borderId="7" xfId="0" applyNumberFormat="1" applyFont="1" applyBorder="1" applyAlignment="1">
      <alignment horizontal="center" vertical="center" shrinkToFit="1"/>
    </xf>
    <xf numFmtId="164" fontId="3" fillId="0" borderId="7" xfId="0" applyNumberFormat="1" applyFont="1" applyBorder="1" applyAlignment="1">
      <alignment horizontal="center" vertical="center" shrinkToFit="1"/>
    </xf>
    <xf numFmtId="164" fontId="6" fillId="0" borderId="7" xfId="3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vertical="top" shrinkToFit="1"/>
    </xf>
    <xf numFmtId="164" fontId="1" fillId="0" borderId="7" xfId="0" applyNumberFormat="1" applyFont="1" applyBorder="1" applyAlignment="1">
      <alignment horizontal="center" vertical="center" shrinkToFit="1"/>
    </xf>
    <xf numFmtId="164" fontId="21" fillId="0" borderId="7" xfId="0" applyNumberFormat="1" applyFont="1" applyBorder="1" applyAlignment="1">
      <alignment horizontal="center" vertical="center" shrinkToFit="1"/>
    </xf>
    <xf numFmtId="0" fontId="2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/>
  </cellXfs>
  <cellStyles count="384">
    <cellStyle name="br" xfId="4"/>
    <cellStyle name="br 2" xfId="5"/>
    <cellStyle name="col" xfId="6"/>
    <cellStyle name="col 2" xfId="7"/>
    <cellStyle name="style0" xfId="8"/>
    <cellStyle name="style0 2" xfId="9"/>
    <cellStyle name="td" xfId="10"/>
    <cellStyle name="td 2" xfId="11"/>
    <cellStyle name="tr" xfId="12"/>
    <cellStyle name="tr 2" xfId="13"/>
    <cellStyle name="xl100" xfId="14"/>
    <cellStyle name="xl100 2" xfId="15"/>
    <cellStyle name="xl101" xfId="16"/>
    <cellStyle name="xl101 2" xfId="17"/>
    <cellStyle name="xl102" xfId="18"/>
    <cellStyle name="xl102 2" xfId="19"/>
    <cellStyle name="xl103" xfId="20"/>
    <cellStyle name="xl103 2" xfId="21"/>
    <cellStyle name="xl104" xfId="22"/>
    <cellStyle name="xl104 2" xfId="23"/>
    <cellStyle name="xl105" xfId="24"/>
    <cellStyle name="xl105 2" xfId="25"/>
    <cellStyle name="xl106" xfId="26"/>
    <cellStyle name="xl106 2" xfId="27"/>
    <cellStyle name="xl107" xfId="28"/>
    <cellStyle name="xl107 2" xfId="29"/>
    <cellStyle name="xl108" xfId="30"/>
    <cellStyle name="xl108 2" xfId="31"/>
    <cellStyle name="xl109" xfId="32"/>
    <cellStyle name="xl109 2" xfId="33"/>
    <cellStyle name="xl110" xfId="34"/>
    <cellStyle name="xl110 2" xfId="35"/>
    <cellStyle name="xl111" xfId="36"/>
    <cellStyle name="xl111 2" xfId="37"/>
    <cellStyle name="xl112" xfId="38"/>
    <cellStyle name="xl112 2" xfId="39"/>
    <cellStyle name="xl113" xfId="40"/>
    <cellStyle name="xl113 2" xfId="41"/>
    <cellStyle name="xl114" xfId="42"/>
    <cellStyle name="xl114 2" xfId="43"/>
    <cellStyle name="xl115" xfId="44"/>
    <cellStyle name="xl115 2" xfId="45"/>
    <cellStyle name="xl116" xfId="46"/>
    <cellStyle name="xl116 2" xfId="47"/>
    <cellStyle name="xl117" xfId="48"/>
    <cellStyle name="xl117 2" xfId="49"/>
    <cellStyle name="xl118" xfId="50"/>
    <cellStyle name="xl118 2" xfId="51"/>
    <cellStyle name="xl119" xfId="52"/>
    <cellStyle name="xl119 2" xfId="53"/>
    <cellStyle name="xl120" xfId="54"/>
    <cellStyle name="xl120 2" xfId="55"/>
    <cellStyle name="xl121" xfId="56"/>
    <cellStyle name="xl121 2" xfId="57"/>
    <cellStyle name="xl122" xfId="58"/>
    <cellStyle name="xl122 2" xfId="59"/>
    <cellStyle name="xl123" xfId="60"/>
    <cellStyle name="xl123 2" xfId="61"/>
    <cellStyle name="xl124" xfId="62"/>
    <cellStyle name="xl124 2" xfId="63"/>
    <cellStyle name="xl125" xfId="64"/>
    <cellStyle name="xl125 2" xfId="65"/>
    <cellStyle name="xl126" xfId="66"/>
    <cellStyle name="xl126 2" xfId="67"/>
    <cellStyle name="xl127" xfId="68"/>
    <cellStyle name="xl127 2" xfId="69"/>
    <cellStyle name="xl128" xfId="70"/>
    <cellStyle name="xl128 2" xfId="71"/>
    <cellStyle name="xl129" xfId="72"/>
    <cellStyle name="xl129 2" xfId="73"/>
    <cellStyle name="xl130" xfId="74"/>
    <cellStyle name="xl130 2" xfId="75"/>
    <cellStyle name="xl131" xfId="76"/>
    <cellStyle name="xl131 2" xfId="77"/>
    <cellStyle name="xl132" xfId="78"/>
    <cellStyle name="xl132 2" xfId="79"/>
    <cellStyle name="xl133" xfId="80"/>
    <cellStyle name="xl133 2" xfId="81"/>
    <cellStyle name="xl134" xfId="82"/>
    <cellStyle name="xl134 2" xfId="83"/>
    <cellStyle name="xl135" xfId="84"/>
    <cellStyle name="xl135 2" xfId="85"/>
    <cellStyle name="xl136" xfId="86"/>
    <cellStyle name="xl136 2" xfId="87"/>
    <cellStyle name="xl137" xfId="88"/>
    <cellStyle name="xl137 2" xfId="89"/>
    <cellStyle name="xl138" xfId="90"/>
    <cellStyle name="xl138 2" xfId="91"/>
    <cellStyle name="xl139" xfId="92"/>
    <cellStyle name="xl139 2" xfId="93"/>
    <cellStyle name="xl140" xfId="94"/>
    <cellStyle name="xl140 2" xfId="95"/>
    <cellStyle name="xl141" xfId="96"/>
    <cellStyle name="xl141 2" xfId="97"/>
    <cellStyle name="xl142" xfId="98"/>
    <cellStyle name="xl142 2" xfId="99"/>
    <cellStyle name="xl143" xfId="100"/>
    <cellStyle name="xl143 2" xfId="101"/>
    <cellStyle name="xl144" xfId="102"/>
    <cellStyle name="xl144 2" xfId="103"/>
    <cellStyle name="xl145" xfId="104"/>
    <cellStyle name="xl145 2" xfId="105"/>
    <cellStyle name="xl146" xfId="106"/>
    <cellStyle name="xl146 2" xfId="107"/>
    <cellStyle name="xl147" xfId="108"/>
    <cellStyle name="xl147 2" xfId="109"/>
    <cellStyle name="xl148" xfId="110"/>
    <cellStyle name="xl148 2" xfId="111"/>
    <cellStyle name="xl149" xfId="112"/>
    <cellStyle name="xl149 2" xfId="113"/>
    <cellStyle name="xl150" xfId="114"/>
    <cellStyle name="xl150 2" xfId="115"/>
    <cellStyle name="xl151" xfId="116"/>
    <cellStyle name="xl151 2" xfId="117"/>
    <cellStyle name="xl152" xfId="118"/>
    <cellStyle name="xl152 2" xfId="119"/>
    <cellStyle name="xl153" xfId="120"/>
    <cellStyle name="xl153 2" xfId="121"/>
    <cellStyle name="xl154" xfId="122"/>
    <cellStyle name="xl154 2" xfId="123"/>
    <cellStyle name="xl155" xfId="124"/>
    <cellStyle name="xl155 2" xfId="125"/>
    <cellStyle name="xl156" xfId="126"/>
    <cellStyle name="xl156 2" xfId="127"/>
    <cellStyle name="xl157" xfId="128"/>
    <cellStyle name="xl157 2" xfId="129"/>
    <cellStyle name="xl158" xfId="130"/>
    <cellStyle name="xl158 2" xfId="131"/>
    <cellStyle name="xl159" xfId="132"/>
    <cellStyle name="xl159 2" xfId="133"/>
    <cellStyle name="xl160" xfId="134"/>
    <cellStyle name="xl160 2" xfId="135"/>
    <cellStyle name="xl161" xfId="136"/>
    <cellStyle name="xl161 2" xfId="137"/>
    <cellStyle name="xl162" xfId="138"/>
    <cellStyle name="xl162 2" xfId="139"/>
    <cellStyle name="xl163" xfId="140"/>
    <cellStyle name="xl163 2" xfId="141"/>
    <cellStyle name="xl164" xfId="142"/>
    <cellStyle name="xl164 2" xfId="143"/>
    <cellStyle name="xl165" xfId="144"/>
    <cellStyle name="xl165 2" xfId="145"/>
    <cellStyle name="xl166" xfId="146"/>
    <cellStyle name="xl166 2" xfId="147"/>
    <cellStyle name="xl167" xfId="148"/>
    <cellStyle name="xl167 2" xfId="149"/>
    <cellStyle name="xl168" xfId="150"/>
    <cellStyle name="xl168 2" xfId="151"/>
    <cellStyle name="xl169" xfId="152"/>
    <cellStyle name="xl169 2" xfId="153"/>
    <cellStyle name="xl170" xfId="154"/>
    <cellStyle name="xl170 2" xfId="155"/>
    <cellStyle name="xl171" xfId="156"/>
    <cellStyle name="xl171 2" xfId="157"/>
    <cellStyle name="xl172" xfId="158"/>
    <cellStyle name="xl172 2" xfId="159"/>
    <cellStyle name="xl173" xfId="160"/>
    <cellStyle name="xl173 2" xfId="161"/>
    <cellStyle name="xl174" xfId="162"/>
    <cellStyle name="xl174 2" xfId="163"/>
    <cellStyle name="xl175" xfId="164"/>
    <cellStyle name="xl175 2" xfId="165"/>
    <cellStyle name="xl176" xfId="166"/>
    <cellStyle name="xl176 2" xfId="167"/>
    <cellStyle name="xl177" xfId="168"/>
    <cellStyle name="xl177 2" xfId="169"/>
    <cellStyle name="xl178" xfId="170"/>
    <cellStyle name="xl178 2" xfId="171"/>
    <cellStyle name="xl179" xfId="172"/>
    <cellStyle name="xl179 2" xfId="173"/>
    <cellStyle name="xl180" xfId="174"/>
    <cellStyle name="xl180 2" xfId="175"/>
    <cellStyle name="xl181" xfId="176"/>
    <cellStyle name="xl181 2" xfId="177"/>
    <cellStyle name="xl182" xfId="178"/>
    <cellStyle name="xl182 2" xfId="179"/>
    <cellStyle name="xl183" xfId="180"/>
    <cellStyle name="xl183 2" xfId="181"/>
    <cellStyle name="xl184" xfId="182"/>
    <cellStyle name="xl184 2" xfId="183"/>
    <cellStyle name="xl185" xfId="184"/>
    <cellStyle name="xl185 2" xfId="185"/>
    <cellStyle name="xl186" xfId="186"/>
    <cellStyle name="xl186 2" xfId="187"/>
    <cellStyle name="xl187" xfId="188"/>
    <cellStyle name="xl187 2" xfId="189"/>
    <cellStyle name="xl188" xfId="190"/>
    <cellStyle name="xl188 2" xfId="191"/>
    <cellStyle name="xl189" xfId="192"/>
    <cellStyle name="xl189 2" xfId="193"/>
    <cellStyle name="xl190" xfId="194"/>
    <cellStyle name="xl190 2" xfId="195"/>
    <cellStyle name="xl191" xfId="196"/>
    <cellStyle name="xl191 2" xfId="197"/>
    <cellStyle name="xl192" xfId="198"/>
    <cellStyle name="xl192 2" xfId="199"/>
    <cellStyle name="xl193" xfId="200"/>
    <cellStyle name="xl193 2" xfId="201"/>
    <cellStyle name="xl194" xfId="202"/>
    <cellStyle name="xl194 2" xfId="203"/>
    <cellStyle name="xl195" xfId="204"/>
    <cellStyle name="xl195 2" xfId="205"/>
    <cellStyle name="xl196" xfId="206"/>
    <cellStyle name="xl196 2" xfId="207"/>
    <cellStyle name="xl197" xfId="208"/>
    <cellStyle name="xl197 2" xfId="209"/>
    <cellStyle name="xl198" xfId="210"/>
    <cellStyle name="xl198 2" xfId="211"/>
    <cellStyle name="xl199" xfId="212"/>
    <cellStyle name="xl199 2" xfId="213"/>
    <cellStyle name="xl200" xfId="214"/>
    <cellStyle name="xl200 2" xfId="215"/>
    <cellStyle name="xl201" xfId="216"/>
    <cellStyle name="xl201 2" xfId="217"/>
    <cellStyle name="xl202" xfId="218"/>
    <cellStyle name="xl202 2" xfId="219"/>
    <cellStyle name="xl203" xfId="220"/>
    <cellStyle name="xl203 2" xfId="221"/>
    <cellStyle name="xl204" xfId="222"/>
    <cellStyle name="xl204 2" xfId="223"/>
    <cellStyle name="xl21" xfId="224"/>
    <cellStyle name="xl21 2" xfId="225"/>
    <cellStyle name="xl22" xfId="226"/>
    <cellStyle name="xl22 2" xfId="227"/>
    <cellStyle name="xl23" xfId="228"/>
    <cellStyle name="xl23 2" xfId="229"/>
    <cellStyle name="xl24" xfId="230"/>
    <cellStyle name="xl24 2" xfId="231"/>
    <cellStyle name="xl25" xfId="232"/>
    <cellStyle name="xl25 2" xfId="233"/>
    <cellStyle name="xl26" xfId="234"/>
    <cellStyle name="xl26 2" xfId="235"/>
    <cellStyle name="xl27" xfId="236"/>
    <cellStyle name="xl27 2" xfId="237"/>
    <cellStyle name="xl28" xfId="238"/>
    <cellStyle name="xl28 2" xfId="239"/>
    <cellStyle name="xl29" xfId="240"/>
    <cellStyle name="xl29 2" xfId="241"/>
    <cellStyle name="xl30" xfId="242"/>
    <cellStyle name="xl30 2" xfId="243"/>
    <cellStyle name="xl31" xfId="244"/>
    <cellStyle name="xl31 2" xfId="245"/>
    <cellStyle name="xl32" xfId="246"/>
    <cellStyle name="xl32 2" xfId="247"/>
    <cellStyle name="xl33" xfId="248"/>
    <cellStyle name="xl33 2" xfId="249"/>
    <cellStyle name="xl34" xfId="250"/>
    <cellStyle name="xl34 2" xfId="251"/>
    <cellStyle name="xl35" xfId="252"/>
    <cellStyle name="xl35 2" xfId="253"/>
    <cellStyle name="xl36" xfId="254"/>
    <cellStyle name="xl36 2" xfId="255"/>
    <cellStyle name="xl37" xfId="256"/>
    <cellStyle name="xl37 2" xfId="257"/>
    <cellStyle name="xl38" xfId="258"/>
    <cellStyle name="xl38 2" xfId="259"/>
    <cellStyle name="xl39" xfId="260"/>
    <cellStyle name="xl39 2" xfId="261"/>
    <cellStyle name="xl40" xfId="262"/>
    <cellStyle name="xl40 2" xfId="263"/>
    <cellStyle name="xl41" xfId="264"/>
    <cellStyle name="xl41 2" xfId="265"/>
    <cellStyle name="xl42" xfId="266"/>
    <cellStyle name="xl42 2" xfId="267"/>
    <cellStyle name="xl43" xfId="268"/>
    <cellStyle name="xl43 2" xfId="269"/>
    <cellStyle name="xl44" xfId="270"/>
    <cellStyle name="xl44 2" xfId="271"/>
    <cellStyle name="xl45" xfId="272"/>
    <cellStyle name="xl45 2" xfId="273"/>
    <cellStyle name="xl46" xfId="274"/>
    <cellStyle name="xl46 2" xfId="275"/>
    <cellStyle name="xl47" xfId="276"/>
    <cellStyle name="xl47 2" xfId="277"/>
    <cellStyle name="xl48" xfId="278"/>
    <cellStyle name="xl48 2" xfId="279"/>
    <cellStyle name="xl49" xfId="280"/>
    <cellStyle name="xl49 2" xfId="281"/>
    <cellStyle name="xl50" xfId="282"/>
    <cellStyle name="xl50 2" xfId="283"/>
    <cellStyle name="xl51" xfId="284"/>
    <cellStyle name="xl51 2" xfId="285"/>
    <cellStyle name="xl52" xfId="286"/>
    <cellStyle name="xl52 2" xfId="287"/>
    <cellStyle name="xl53" xfId="288"/>
    <cellStyle name="xl53 2" xfId="289"/>
    <cellStyle name="xl54" xfId="290"/>
    <cellStyle name="xl54 2" xfId="291"/>
    <cellStyle name="xl55" xfId="292"/>
    <cellStyle name="xl55 2" xfId="293"/>
    <cellStyle name="xl56" xfId="294"/>
    <cellStyle name="xl56 2" xfId="295"/>
    <cellStyle name="xl57" xfId="296"/>
    <cellStyle name="xl57 2" xfId="297"/>
    <cellStyle name="xl58" xfId="298"/>
    <cellStyle name="xl58 2" xfId="299"/>
    <cellStyle name="xl59" xfId="300"/>
    <cellStyle name="xl59 2" xfId="301"/>
    <cellStyle name="xl60" xfId="302"/>
    <cellStyle name="xl60 2" xfId="303"/>
    <cellStyle name="xl61" xfId="304"/>
    <cellStyle name="xl61 2" xfId="305"/>
    <cellStyle name="xl62" xfId="306"/>
    <cellStyle name="xl62 2" xfId="307"/>
    <cellStyle name="xl63" xfId="308"/>
    <cellStyle name="xl63 2" xfId="309"/>
    <cellStyle name="xl64" xfId="310"/>
    <cellStyle name="xl64 2" xfId="311"/>
    <cellStyle name="xl65" xfId="312"/>
    <cellStyle name="xl65 2" xfId="313"/>
    <cellStyle name="xl66" xfId="314"/>
    <cellStyle name="xl66 2" xfId="315"/>
    <cellStyle name="xl67" xfId="316"/>
    <cellStyle name="xl67 2" xfId="317"/>
    <cellStyle name="xl68" xfId="318"/>
    <cellStyle name="xl68 2" xfId="319"/>
    <cellStyle name="xl69" xfId="320"/>
    <cellStyle name="xl69 2" xfId="321"/>
    <cellStyle name="xl70" xfId="322"/>
    <cellStyle name="xl70 2" xfId="323"/>
    <cellStyle name="xl71" xfId="324"/>
    <cellStyle name="xl71 2" xfId="325"/>
    <cellStyle name="xl72" xfId="326"/>
    <cellStyle name="xl72 2" xfId="327"/>
    <cellStyle name="xl73" xfId="328"/>
    <cellStyle name="xl73 2" xfId="329"/>
    <cellStyle name="xl74" xfId="330"/>
    <cellStyle name="xl74 2" xfId="331"/>
    <cellStyle name="xl75" xfId="332"/>
    <cellStyle name="xl75 2" xfId="333"/>
    <cellStyle name="xl76" xfId="334"/>
    <cellStyle name="xl76 2" xfId="335"/>
    <cellStyle name="xl77" xfId="336"/>
    <cellStyle name="xl77 2" xfId="337"/>
    <cellStyle name="xl78" xfId="338"/>
    <cellStyle name="xl78 2" xfId="339"/>
    <cellStyle name="xl79" xfId="340"/>
    <cellStyle name="xl79 2" xfId="341"/>
    <cellStyle name="xl80" xfId="342"/>
    <cellStyle name="xl80 2" xfId="343"/>
    <cellStyle name="xl81" xfId="344"/>
    <cellStyle name="xl81 2" xfId="345"/>
    <cellStyle name="xl82" xfId="346"/>
    <cellStyle name="xl82 2" xfId="347"/>
    <cellStyle name="xl83" xfId="348"/>
    <cellStyle name="xl83 2" xfId="349"/>
    <cellStyle name="xl84" xfId="350"/>
    <cellStyle name="xl84 2" xfId="351"/>
    <cellStyle name="xl85" xfId="352"/>
    <cellStyle name="xl85 2" xfId="353"/>
    <cellStyle name="xl86" xfId="354"/>
    <cellStyle name="xl86 2" xfId="355"/>
    <cellStyle name="xl87" xfId="356"/>
    <cellStyle name="xl87 2" xfId="357"/>
    <cellStyle name="xl88" xfId="358"/>
    <cellStyle name="xl88 2" xfId="359"/>
    <cellStyle name="xl89" xfId="360"/>
    <cellStyle name="xl89 2" xfId="361"/>
    <cellStyle name="xl90" xfId="362"/>
    <cellStyle name="xl90 2" xfId="363"/>
    <cellStyle name="xl91" xfId="364"/>
    <cellStyle name="xl91 2" xfId="365"/>
    <cellStyle name="xl92" xfId="366"/>
    <cellStyle name="xl92 2" xfId="367"/>
    <cellStyle name="xl93" xfId="368"/>
    <cellStyle name="xl93 2" xfId="369"/>
    <cellStyle name="xl94" xfId="370"/>
    <cellStyle name="xl94 2" xfId="371"/>
    <cellStyle name="xl95" xfId="372"/>
    <cellStyle name="xl95 2" xfId="373"/>
    <cellStyle name="xl96" xfId="374"/>
    <cellStyle name="xl96 2" xfId="375"/>
    <cellStyle name="xl97" xfId="376"/>
    <cellStyle name="xl97 2" xfId="377"/>
    <cellStyle name="xl98" xfId="378"/>
    <cellStyle name="xl98 2" xfId="379"/>
    <cellStyle name="xl99" xfId="380"/>
    <cellStyle name="xl99 2" xfId="381"/>
    <cellStyle name="Обычный" xfId="0" builtinId="0"/>
    <cellStyle name="Обычный 2" xfId="3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D59" sqref="D59"/>
    </sheetView>
  </sheetViews>
  <sheetFormatPr defaultRowHeight="12.75" x14ac:dyDescent="0.2"/>
  <cols>
    <col min="1" max="1" width="10.7109375" customWidth="1"/>
    <col min="2" max="2" width="95.5703125" customWidth="1"/>
    <col min="3" max="3" width="17.28515625" customWidth="1"/>
    <col min="4" max="4" width="18" customWidth="1"/>
    <col min="5" max="5" width="13.7109375" customWidth="1"/>
    <col min="6" max="6" width="19.7109375" style="91" customWidth="1"/>
    <col min="7" max="7" width="19.28515625" style="91" customWidth="1"/>
    <col min="8" max="8" width="13" style="92" customWidth="1"/>
    <col min="9" max="9" width="13.7109375" style="92" hidden="1" customWidth="1"/>
  </cols>
  <sheetData>
    <row r="1" spans="1:9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2">
      <c r="A3" s="3"/>
      <c r="B3" s="4"/>
      <c r="C3" s="4"/>
      <c r="D3" s="4"/>
      <c r="E3" s="4"/>
      <c r="F3" s="4"/>
      <c r="G3" s="4"/>
      <c r="H3" s="5" t="s">
        <v>2</v>
      </c>
      <c r="I3" s="6"/>
    </row>
    <row r="4" spans="1:9" ht="12.75" customHeight="1" x14ac:dyDescent="0.2">
      <c r="A4" s="7" t="s">
        <v>3</v>
      </c>
      <c r="B4" s="7" t="s">
        <v>4</v>
      </c>
      <c r="C4" s="8" t="s">
        <v>5</v>
      </c>
      <c r="D4" s="9"/>
      <c r="E4" s="10"/>
      <c r="F4" s="11" t="s">
        <v>6</v>
      </c>
      <c r="G4" s="12"/>
      <c r="H4" s="13"/>
      <c r="I4" s="14" t="s">
        <v>7</v>
      </c>
    </row>
    <row r="5" spans="1:9" x14ac:dyDescent="0.2">
      <c r="A5" s="15"/>
      <c r="B5" s="15"/>
      <c r="C5" s="16" t="s">
        <v>8</v>
      </c>
      <c r="D5" s="16" t="s">
        <v>9</v>
      </c>
      <c r="E5" s="16" t="s">
        <v>10</v>
      </c>
      <c r="F5" s="17" t="s">
        <v>8</v>
      </c>
      <c r="G5" s="17" t="s">
        <v>9</v>
      </c>
      <c r="H5" s="18" t="s">
        <v>10</v>
      </c>
      <c r="I5" s="19"/>
    </row>
    <row r="6" spans="1:9" x14ac:dyDescent="0.2">
      <c r="A6" s="20"/>
      <c r="B6" s="20"/>
      <c r="C6" s="21"/>
      <c r="D6" s="21"/>
      <c r="E6" s="21"/>
      <c r="F6" s="22"/>
      <c r="G6" s="22"/>
      <c r="H6" s="23"/>
      <c r="I6" s="24"/>
    </row>
    <row r="7" spans="1:9" x14ac:dyDescent="0.2">
      <c r="A7" s="25"/>
      <c r="B7" s="26" t="s">
        <v>11</v>
      </c>
      <c r="C7" s="27">
        <f>C8+C13</f>
        <v>126506111.09099001</v>
      </c>
      <c r="D7" s="27">
        <f>D8+D13</f>
        <v>95515789.170929998</v>
      </c>
      <c r="E7" s="28">
        <f t="shared" ref="E7:E14" si="0">D7/C7*100</f>
        <v>75.502905232957403</v>
      </c>
      <c r="F7" s="27">
        <f>F8+F13</f>
        <v>135297905.90000001</v>
      </c>
      <c r="G7" s="27">
        <f>G8+G13</f>
        <v>114598085</v>
      </c>
      <c r="H7" s="29">
        <f t="shared" ref="H7:H14" si="1">G7/F7*100</f>
        <v>84.700560764555036</v>
      </c>
      <c r="I7" s="29">
        <f>G7-D7</f>
        <v>19082295.829070002</v>
      </c>
    </row>
    <row r="8" spans="1:9" x14ac:dyDescent="0.2">
      <c r="A8" s="25"/>
      <c r="B8" s="30" t="s">
        <v>12</v>
      </c>
      <c r="C8" s="31">
        <v>118263903.08447</v>
      </c>
      <c r="D8" s="31">
        <v>90462262.653589994</v>
      </c>
      <c r="E8" s="32">
        <f t="shared" si="0"/>
        <v>76.491862938920022</v>
      </c>
      <c r="F8" s="31">
        <v>126760770.59999999</v>
      </c>
      <c r="G8" s="31">
        <v>109683468.8</v>
      </c>
      <c r="H8" s="33">
        <f t="shared" si="1"/>
        <v>86.527928381022321</v>
      </c>
      <c r="I8" s="33">
        <f t="shared" ref="I8:I14" si="2">G8-D8</f>
        <v>19221206.146410003</v>
      </c>
    </row>
    <row r="9" spans="1:9" x14ac:dyDescent="0.2">
      <c r="A9" s="25"/>
      <c r="B9" s="34" t="s">
        <v>13</v>
      </c>
      <c r="C9" s="35">
        <v>39995980.200000003</v>
      </c>
      <c r="D9" s="32">
        <v>30771112.498970002</v>
      </c>
      <c r="E9" s="32">
        <f t="shared" si="0"/>
        <v>76.93551288179205</v>
      </c>
      <c r="F9" s="35">
        <v>42634115.200000003</v>
      </c>
      <c r="G9" s="32">
        <v>43826653.799999997</v>
      </c>
      <c r="H9" s="33">
        <f t="shared" si="1"/>
        <v>102.79714635663413</v>
      </c>
      <c r="I9" s="33">
        <f t="shared" si="2"/>
        <v>13055541.301029995</v>
      </c>
    </row>
    <row r="10" spans="1:9" x14ac:dyDescent="0.2">
      <c r="A10" s="25"/>
      <c r="B10" s="36" t="s">
        <v>14</v>
      </c>
      <c r="C10" s="37">
        <v>35567970.051190004</v>
      </c>
      <c r="D10" s="38">
        <v>27681953.013</v>
      </c>
      <c r="E10" s="32">
        <f t="shared" si="0"/>
        <v>77.828318493182707</v>
      </c>
      <c r="F10" s="37">
        <v>39561678.799999997</v>
      </c>
      <c r="G10" s="38">
        <v>30578890.899999999</v>
      </c>
      <c r="H10" s="33">
        <f t="shared" si="1"/>
        <v>77.294219627504788</v>
      </c>
      <c r="I10" s="33">
        <f t="shared" si="2"/>
        <v>2896937.8869999982</v>
      </c>
    </row>
    <row r="11" spans="1:9" ht="15" customHeight="1" x14ac:dyDescent="0.2">
      <c r="A11" s="25"/>
      <c r="B11" s="39" t="s">
        <v>15</v>
      </c>
      <c r="C11" s="37">
        <v>22049235.479770001</v>
      </c>
      <c r="D11" s="38">
        <v>15716788.03369</v>
      </c>
      <c r="E11" s="32">
        <f t="shared" si="0"/>
        <v>71.280421709451232</v>
      </c>
      <c r="F11" s="37">
        <v>24559196.699999999</v>
      </c>
      <c r="G11" s="38">
        <v>18368254.899999999</v>
      </c>
      <c r="H11" s="33">
        <f>G11/F11*100</f>
        <v>74.791757745073156</v>
      </c>
      <c r="I11" s="33">
        <f t="shared" si="2"/>
        <v>2651466.8663099986</v>
      </c>
    </row>
    <row r="12" spans="1:9" x14ac:dyDescent="0.2">
      <c r="A12" s="25"/>
      <c r="B12" s="39" t="s">
        <v>16</v>
      </c>
      <c r="C12" s="37">
        <v>7090816.02293</v>
      </c>
      <c r="D12" s="38">
        <v>5577703.0708500007</v>
      </c>
      <c r="E12" s="32">
        <f t="shared" si="0"/>
        <v>78.660947524418148</v>
      </c>
      <c r="F12" s="37">
        <v>7972457.5999999996</v>
      </c>
      <c r="G12" s="38">
        <v>6011455.5999999996</v>
      </c>
      <c r="H12" s="33">
        <f>G12/F12*100</f>
        <v>75.402791731372758</v>
      </c>
      <c r="I12" s="33">
        <f t="shared" si="2"/>
        <v>433752.52914999891</v>
      </c>
    </row>
    <row r="13" spans="1:9" x14ac:dyDescent="0.2">
      <c r="A13" s="25"/>
      <c r="B13" s="40" t="s">
        <v>17</v>
      </c>
      <c r="C13" s="37">
        <v>8242208.0065200003</v>
      </c>
      <c r="D13" s="38">
        <v>5053526.5173399998</v>
      </c>
      <c r="E13" s="32">
        <f t="shared" si="0"/>
        <v>61.312775816169726</v>
      </c>
      <c r="F13" s="37">
        <v>8537135.3000000007</v>
      </c>
      <c r="G13" s="38">
        <v>4914616.2</v>
      </c>
      <c r="H13" s="33">
        <f t="shared" si="1"/>
        <v>57.567509794532597</v>
      </c>
      <c r="I13" s="33">
        <f t="shared" si="2"/>
        <v>-138910.3173399996</v>
      </c>
    </row>
    <row r="14" spans="1:9" x14ac:dyDescent="0.2">
      <c r="A14" s="25"/>
      <c r="B14" s="40" t="s">
        <v>18</v>
      </c>
      <c r="C14" s="37">
        <v>7474234.5556099992</v>
      </c>
      <c r="D14" s="38">
        <v>4891779.0077499999</v>
      </c>
      <c r="E14" s="32">
        <f t="shared" si="0"/>
        <v>65.44856160659738</v>
      </c>
      <c r="F14" s="37">
        <v>8107534.5</v>
      </c>
      <c r="G14" s="38">
        <v>4840629.5</v>
      </c>
      <c r="H14" s="33">
        <f t="shared" si="1"/>
        <v>59.705321019602195</v>
      </c>
      <c r="I14" s="33">
        <f t="shared" si="2"/>
        <v>-51149.507749999873</v>
      </c>
    </row>
    <row r="15" spans="1:9" x14ac:dyDescent="0.2">
      <c r="A15" s="25"/>
      <c r="B15" s="41"/>
      <c r="C15" s="31"/>
      <c r="D15" s="31"/>
      <c r="E15" s="42"/>
      <c r="F15" s="31"/>
      <c r="G15" s="31"/>
      <c r="H15" s="33"/>
      <c r="I15" s="33"/>
    </row>
    <row r="16" spans="1:9" x14ac:dyDescent="0.2">
      <c r="A16" s="25"/>
      <c r="B16" s="43" t="s">
        <v>19</v>
      </c>
      <c r="C16" s="44">
        <f>C17+C22+C23+C26+C31+C32+C33+C34+C35+C36+C37+C38+C40+C41</f>
        <v>149304976.43584999</v>
      </c>
      <c r="D16" s="44">
        <f>D17+D22+D23+D26+D31+D32+D33+D34+D35+D36+D37+D38+D40+D41</f>
        <v>92436363.861100003</v>
      </c>
      <c r="E16" s="45">
        <f t="shared" ref="E16:E41" si="3">D16/C16*100</f>
        <v>61.911107096162986</v>
      </c>
      <c r="F16" s="44">
        <f>F17+F22+F23+F26+F31+F32+F33+F34+F35+F36+F37+F38+F40+F41</f>
        <v>153098787.11494002</v>
      </c>
      <c r="G16" s="44">
        <f>G17+G22+G23+G26+G31+G32+G33+G34+G35+G36+G37+G38+G40+G41</f>
        <v>97199365.993200004</v>
      </c>
      <c r="H16" s="46">
        <f>G16/F16*100</f>
        <v>63.488005244761922</v>
      </c>
      <c r="I16" s="46">
        <f t="shared" ref="I16:I42" si="4">G16-D16</f>
        <v>4763002.132100001</v>
      </c>
    </row>
    <row r="17" spans="1:9" x14ac:dyDescent="0.2">
      <c r="A17" s="47" t="s">
        <v>20</v>
      </c>
      <c r="B17" s="26" t="s">
        <v>21</v>
      </c>
      <c r="C17" s="48">
        <v>13806454.90601</v>
      </c>
      <c r="D17" s="48">
        <v>8292127.6116400007</v>
      </c>
      <c r="E17" s="45">
        <f>D17/C17*100</f>
        <v>60.059788469163124</v>
      </c>
      <c r="F17" s="49">
        <v>14565694.233340001</v>
      </c>
      <c r="G17" s="49">
        <v>9240916.6403799988</v>
      </c>
      <c r="H17" s="46">
        <f t="shared" ref="H17:H41" si="5">G17/F17*100</f>
        <v>63.443022298436659</v>
      </c>
      <c r="I17" s="46">
        <f t="shared" si="4"/>
        <v>948789.02873999812</v>
      </c>
    </row>
    <row r="18" spans="1:9" ht="25.5" x14ac:dyDescent="0.2">
      <c r="A18" s="50" t="s">
        <v>22</v>
      </c>
      <c r="B18" s="34" t="s">
        <v>23</v>
      </c>
      <c r="C18" s="51">
        <v>7079434.1320300009</v>
      </c>
      <c r="D18" s="51">
        <v>4577702.4850200005</v>
      </c>
      <c r="E18" s="52">
        <f>D18/C18*100</f>
        <v>64.661982859742523</v>
      </c>
      <c r="F18" s="51">
        <v>7642436.8208800005</v>
      </c>
      <c r="G18" s="51">
        <v>4977842.2584199999</v>
      </c>
      <c r="H18" s="53">
        <f t="shared" si="5"/>
        <v>65.134228454724976</v>
      </c>
      <c r="I18" s="53">
        <f t="shared" si="4"/>
        <v>400139.77339999937</v>
      </c>
    </row>
    <row r="19" spans="1:9" x14ac:dyDescent="0.2">
      <c r="A19" s="54" t="s">
        <v>24</v>
      </c>
      <c r="B19" s="34" t="s">
        <v>25</v>
      </c>
      <c r="C19" s="51">
        <v>299469.54499999998</v>
      </c>
      <c r="D19" s="51">
        <v>211572.37261000002</v>
      </c>
      <c r="E19" s="52">
        <f t="shared" si="3"/>
        <v>70.649044666628797</v>
      </c>
      <c r="F19" s="51">
        <v>286743.75272000005</v>
      </c>
      <c r="G19" s="51">
        <v>207150.52365000002</v>
      </c>
      <c r="H19" s="53">
        <f t="shared" si="5"/>
        <v>72.242384249005298</v>
      </c>
      <c r="I19" s="53">
        <f t="shared" si="4"/>
        <v>-4421.848960000003</v>
      </c>
    </row>
    <row r="20" spans="1:9" ht="25.5" x14ac:dyDescent="0.2">
      <c r="A20" s="54" t="s">
        <v>26</v>
      </c>
      <c r="B20" s="34" t="s">
        <v>27</v>
      </c>
      <c r="C20" s="51">
        <v>491660.74731999997</v>
      </c>
      <c r="D20" s="51">
        <v>323972.70645</v>
      </c>
      <c r="E20" s="52">
        <f t="shared" si="3"/>
        <v>65.893547169658575</v>
      </c>
      <c r="F20" s="51">
        <v>512594.11317999999</v>
      </c>
      <c r="G20" s="51">
        <v>337967.19212000002</v>
      </c>
      <c r="H20" s="53">
        <f t="shared" si="5"/>
        <v>65.932710390164232</v>
      </c>
      <c r="I20" s="53">
        <f t="shared" si="4"/>
        <v>13994.485670000024</v>
      </c>
    </row>
    <row r="21" spans="1:9" x14ac:dyDescent="0.2">
      <c r="A21" s="54" t="s">
        <v>28</v>
      </c>
      <c r="B21" s="34" t="s">
        <v>29</v>
      </c>
      <c r="C21" s="51">
        <v>90799.082999999999</v>
      </c>
      <c r="D21" s="51">
        <v>63853.608569999997</v>
      </c>
      <c r="E21" s="52">
        <f t="shared" si="3"/>
        <v>70.324067667071049</v>
      </c>
      <c r="F21" s="51">
        <v>89076.640980000011</v>
      </c>
      <c r="G21" s="51">
        <v>61545.494100000004</v>
      </c>
      <c r="H21" s="53">
        <f t="shared" si="5"/>
        <v>69.092742410233612</v>
      </c>
      <c r="I21" s="53">
        <f t="shared" si="4"/>
        <v>-2308.1144699999932</v>
      </c>
    </row>
    <row r="22" spans="1:9" x14ac:dyDescent="0.2">
      <c r="A22" s="47" t="s">
        <v>30</v>
      </c>
      <c r="B22" s="26" t="s">
        <v>31</v>
      </c>
      <c r="C22" s="48">
        <v>62127.199999999997</v>
      </c>
      <c r="D22" s="48">
        <v>39367.383740000005</v>
      </c>
      <c r="E22" s="45">
        <f t="shared" si="3"/>
        <v>63.365778177674201</v>
      </c>
      <c r="F22" s="48">
        <v>67896.2</v>
      </c>
      <c r="G22" s="48">
        <v>43282.372659999994</v>
      </c>
      <c r="H22" s="55">
        <f t="shared" si="5"/>
        <v>63.747857258579998</v>
      </c>
      <c r="I22" s="55">
        <f t="shared" si="4"/>
        <v>3914.9889199999889</v>
      </c>
    </row>
    <row r="23" spans="1:9" x14ac:dyDescent="0.2">
      <c r="A23" s="47" t="s">
        <v>32</v>
      </c>
      <c r="B23" s="26" t="s">
        <v>33</v>
      </c>
      <c r="C23" s="49">
        <v>2136676.0155599997</v>
      </c>
      <c r="D23" s="49">
        <v>1311983.89491</v>
      </c>
      <c r="E23" s="45">
        <f t="shared" si="3"/>
        <v>61.403033747544697</v>
      </c>
      <c r="F23" s="49">
        <v>2425299.3061899999</v>
      </c>
      <c r="G23" s="49">
        <v>1533490.1843699999</v>
      </c>
      <c r="H23" s="55">
        <f t="shared" si="5"/>
        <v>63.228904591533542</v>
      </c>
      <c r="I23" s="55">
        <f t="shared" si="4"/>
        <v>221506.28945999988</v>
      </c>
    </row>
    <row r="24" spans="1:9" ht="27.75" customHeight="1" x14ac:dyDescent="0.2">
      <c r="A24" s="54" t="s">
        <v>34</v>
      </c>
      <c r="B24" s="34" t="s">
        <v>35</v>
      </c>
      <c r="C24" s="56">
        <v>550562.27373999998</v>
      </c>
      <c r="D24" s="56">
        <v>299172.53036000003</v>
      </c>
      <c r="E24" s="52">
        <f t="shared" si="3"/>
        <v>54.339453433251883</v>
      </c>
      <c r="F24" s="56">
        <v>693177.97686000005</v>
      </c>
      <c r="G24" s="56">
        <v>350303.64013000001</v>
      </c>
      <c r="H24" s="53">
        <f t="shared" si="5"/>
        <v>50.535887149333114</v>
      </c>
      <c r="I24" s="53">
        <f t="shared" si="4"/>
        <v>51131.109769999981</v>
      </c>
    </row>
    <row r="25" spans="1:9" x14ac:dyDescent="0.2">
      <c r="A25" s="54" t="s">
        <v>36</v>
      </c>
      <c r="B25" s="34" t="s">
        <v>37</v>
      </c>
      <c r="C25" s="56">
        <v>1290829.7780200001</v>
      </c>
      <c r="D25" s="56">
        <v>848853.47032000008</v>
      </c>
      <c r="E25" s="52">
        <f t="shared" si="3"/>
        <v>65.760295026820188</v>
      </c>
      <c r="F25" s="56">
        <v>1303444.85809</v>
      </c>
      <c r="G25" s="56">
        <v>897072.4828</v>
      </c>
      <c r="H25" s="53">
        <f t="shared" si="5"/>
        <v>68.823201628530967</v>
      </c>
      <c r="I25" s="53">
        <f t="shared" si="4"/>
        <v>48219.012479999918</v>
      </c>
    </row>
    <row r="26" spans="1:9" x14ac:dyDescent="0.2">
      <c r="A26" s="47" t="s">
        <v>38</v>
      </c>
      <c r="B26" s="26" t="s">
        <v>39</v>
      </c>
      <c r="C26" s="49">
        <v>24459719.521230001</v>
      </c>
      <c r="D26" s="49">
        <v>14179146.364219999</v>
      </c>
      <c r="E26" s="45">
        <f t="shared" si="3"/>
        <v>57.9693743091089</v>
      </c>
      <c r="F26" s="49">
        <v>22471478.22662</v>
      </c>
      <c r="G26" s="49">
        <v>13863461.87779</v>
      </c>
      <c r="H26" s="55">
        <f t="shared" si="5"/>
        <v>61.693591040073038</v>
      </c>
      <c r="I26" s="55">
        <f t="shared" si="4"/>
        <v>-315684.48642999865</v>
      </c>
    </row>
    <row r="27" spans="1:9" x14ac:dyDescent="0.2">
      <c r="A27" s="54" t="s">
        <v>40</v>
      </c>
      <c r="B27" s="34" t="s">
        <v>41</v>
      </c>
      <c r="C27" s="51">
        <v>4829560.3660000004</v>
      </c>
      <c r="D27" s="51">
        <v>3580569.00514</v>
      </c>
      <c r="E27" s="52">
        <f t="shared" si="3"/>
        <v>74.138611670476834</v>
      </c>
      <c r="F27" s="51">
        <v>4433233.1875600005</v>
      </c>
      <c r="G27" s="51">
        <v>3478151.8595500002</v>
      </c>
      <c r="H27" s="57">
        <f t="shared" si="5"/>
        <v>78.456325494223194</v>
      </c>
      <c r="I27" s="57">
        <f t="shared" si="4"/>
        <v>-102417.14558999985</v>
      </c>
    </row>
    <row r="28" spans="1:9" x14ac:dyDescent="0.2">
      <c r="A28" s="54" t="s">
        <v>42</v>
      </c>
      <c r="B28" s="34" t="s">
        <v>43</v>
      </c>
      <c r="C28" s="51">
        <v>1172751.17307</v>
      </c>
      <c r="D28" s="51">
        <v>726858.48097999999</v>
      </c>
      <c r="E28" s="52">
        <f t="shared" si="3"/>
        <v>61.978917409841273</v>
      </c>
      <c r="F28" s="51">
        <v>1295252.19</v>
      </c>
      <c r="G28" s="51">
        <v>790612.14815999998</v>
      </c>
      <c r="H28" s="57">
        <f t="shared" si="5"/>
        <v>61.039244269488556</v>
      </c>
      <c r="I28" s="57">
        <f t="shared" si="4"/>
        <v>63753.667179999989</v>
      </c>
    </row>
    <row r="29" spans="1:9" x14ac:dyDescent="0.2">
      <c r="A29" s="54" t="s">
        <v>44</v>
      </c>
      <c r="B29" s="34" t="s">
        <v>45</v>
      </c>
      <c r="C29" s="51">
        <v>13565560.59474</v>
      </c>
      <c r="D29" s="51">
        <v>6943760.1870799996</v>
      </c>
      <c r="E29" s="52">
        <f t="shared" si="3"/>
        <v>51.18668070210397</v>
      </c>
      <c r="F29" s="51">
        <v>12186389.94345</v>
      </c>
      <c r="G29" s="51">
        <v>6848300.835359999</v>
      </c>
      <c r="H29" s="57">
        <f t="shared" si="5"/>
        <v>56.196304788694675</v>
      </c>
      <c r="I29" s="57">
        <f t="shared" si="4"/>
        <v>-95459.351720000617</v>
      </c>
    </row>
    <row r="30" spans="1:9" x14ac:dyDescent="0.2">
      <c r="A30" s="54" t="s">
        <v>46</v>
      </c>
      <c r="B30" s="34" t="s">
        <v>47</v>
      </c>
      <c r="C30" s="51">
        <v>1093984.90851</v>
      </c>
      <c r="D30" s="51">
        <v>604420.55405999999</v>
      </c>
      <c r="E30" s="52">
        <f t="shared" si="3"/>
        <v>55.249441684092027</v>
      </c>
      <c r="F30" s="51">
        <v>1003747.70866</v>
      </c>
      <c r="G30" s="51">
        <v>541232.82663000003</v>
      </c>
      <c r="H30" s="57">
        <f t="shared" si="5"/>
        <v>53.921201708399821</v>
      </c>
      <c r="I30" s="57">
        <f t="shared" si="4"/>
        <v>-63187.72742999997</v>
      </c>
    </row>
    <row r="31" spans="1:9" x14ac:dyDescent="0.2">
      <c r="A31" s="47" t="s">
        <v>48</v>
      </c>
      <c r="B31" s="26" t="s">
        <v>49</v>
      </c>
      <c r="C31" s="48">
        <v>18478060.243130002</v>
      </c>
      <c r="D31" s="48">
        <v>8780289.5508200005</v>
      </c>
      <c r="E31" s="45">
        <f t="shared" si="3"/>
        <v>47.517377015179086</v>
      </c>
      <c r="F31" s="48">
        <v>17980495.651330002</v>
      </c>
      <c r="G31" s="48">
        <v>8737485.3845000006</v>
      </c>
      <c r="H31" s="46">
        <f t="shared" si="5"/>
        <v>48.594240970513489</v>
      </c>
      <c r="I31" s="46">
        <f t="shared" si="4"/>
        <v>-42804.166319999844</v>
      </c>
    </row>
    <row r="32" spans="1:9" x14ac:dyDescent="0.2">
      <c r="A32" s="47" t="s">
        <v>50</v>
      </c>
      <c r="B32" s="26" t="s">
        <v>51</v>
      </c>
      <c r="C32" s="48">
        <v>274150.11458999995</v>
      </c>
      <c r="D32" s="48">
        <v>129245.95456999999</v>
      </c>
      <c r="E32" s="45">
        <f t="shared" si="3"/>
        <v>47.144227812303249</v>
      </c>
      <c r="F32" s="48">
        <v>341291.00488000002</v>
      </c>
      <c r="G32" s="48">
        <v>161421.08378000002</v>
      </c>
      <c r="H32" s="46">
        <f t="shared" si="5"/>
        <v>47.29719842360236</v>
      </c>
      <c r="I32" s="46">
        <f t="shared" si="4"/>
        <v>32175.129210000028</v>
      </c>
    </row>
    <row r="33" spans="1:10" x14ac:dyDescent="0.2">
      <c r="A33" s="47" t="s">
        <v>52</v>
      </c>
      <c r="B33" s="26" t="s">
        <v>53</v>
      </c>
      <c r="C33" s="58">
        <v>40843315.514339998</v>
      </c>
      <c r="D33" s="44">
        <v>26942049.318740003</v>
      </c>
      <c r="E33" s="45">
        <f t="shared" si="3"/>
        <v>65.964403181912857</v>
      </c>
      <c r="F33" s="48">
        <v>42864924.635080002</v>
      </c>
      <c r="G33" s="48">
        <v>28230374.00234</v>
      </c>
      <c r="H33" s="46">
        <f>G33/F33*100</f>
        <v>65.858914351704442</v>
      </c>
      <c r="I33" s="46">
        <f t="shared" si="4"/>
        <v>1288324.6835999973</v>
      </c>
    </row>
    <row r="34" spans="1:10" x14ac:dyDescent="0.2">
      <c r="A34" s="47" t="s">
        <v>54</v>
      </c>
      <c r="B34" s="26" t="s">
        <v>55</v>
      </c>
      <c r="C34" s="48">
        <v>6540449.6102999998</v>
      </c>
      <c r="D34" s="48">
        <v>3853383.8757600002</v>
      </c>
      <c r="E34" s="45">
        <f t="shared" si="3"/>
        <v>58.916192392823149</v>
      </c>
      <c r="F34" s="58">
        <v>7289067.9067099998</v>
      </c>
      <c r="G34" s="44">
        <v>4454400.1419200003</v>
      </c>
      <c r="H34" s="55">
        <f>G34/F34*100</f>
        <v>61.110696167605639</v>
      </c>
      <c r="I34" s="55">
        <f t="shared" si="4"/>
        <v>601016.26616000012</v>
      </c>
    </row>
    <row r="35" spans="1:10" x14ac:dyDescent="0.2">
      <c r="A35" s="47" t="s">
        <v>56</v>
      </c>
      <c r="B35" s="26" t="s">
        <v>57</v>
      </c>
      <c r="C35" s="48">
        <v>14361678.88209</v>
      </c>
      <c r="D35" s="48">
        <v>10117572.10579</v>
      </c>
      <c r="E35" s="45">
        <f t="shared" si="3"/>
        <v>70.448393874112497</v>
      </c>
      <c r="F35" s="48">
        <v>15394311.51</v>
      </c>
      <c r="G35" s="48">
        <v>10607013.77837</v>
      </c>
      <c r="H35" s="55">
        <f>G35/F35*100</f>
        <v>68.902164097951271</v>
      </c>
      <c r="I35" s="55">
        <f t="shared" si="4"/>
        <v>489441.67258000001</v>
      </c>
    </row>
    <row r="36" spans="1:10" x14ac:dyDescent="0.2">
      <c r="A36" s="47" t="s">
        <v>58</v>
      </c>
      <c r="B36" s="26" t="s">
        <v>59</v>
      </c>
      <c r="C36" s="48">
        <v>24564127.146790002</v>
      </c>
      <c r="D36" s="48">
        <v>17278289.04315</v>
      </c>
      <c r="E36" s="45">
        <f t="shared" si="3"/>
        <v>70.339519657664269</v>
      </c>
      <c r="F36" s="48">
        <v>25700148.188669998</v>
      </c>
      <c r="G36" s="48">
        <v>18194098.746750001</v>
      </c>
      <c r="H36" s="55">
        <f>G36/F36*100</f>
        <v>70.793750344096978</v>
      </c>
      <c r="I36" s="55">
        <f t="shared" si="4"/>
        <v>915809.70360000059</v>
      </c>
    </row>
    <row r="37" spans="1:10" x14ac:dyDescent="0.2">
      <c r="A37" s="47" t="s">
        <v>60</v>
      </c>
      <c r="B37" s="26" t="s">
        <v>61</v>
      </c>
      <c r="C37" s="48">
        <v>3091342.7826900003</v>
      </c>
      <c r="D37" s="48">
        <v>1279966.0586400002</v>
      </c>
      <c r="E37" s="45">
        <f t="shared" si="3"/>
        <v>41.404857002826759</v>
      </c>
      <c r="F37" s="48">
        <v>3382582.8601700002</v>
      </c>
      <c r="G37" s="48">
        <v>1854998.8082699999</v>
      </c>
      <c r="H37" s="55">
        <f t="shared" si="5"/>
        <v>54.839715239873598</v>
      </c>
      <c r="I37" s="55">
        <f t="shared" si="4"/>
        <v>575032.74962999974</v>
      </c>
    </row>
    <row r="38" spans="1:10" x14ac:dyDescent="0.2">
      <c r="A38" s="47" t="s">
        <v>62</v>
      </c>
      <c r="B38" s="26" t="s">
        <v>63</v>
      </c>
      <c r="C38" s="48">
        <v>308095.88941</v>
      </c>
      <c r="D38" s="48">
        <v>200408.08051</v>
      </c>
      <c r="E38" s="45">
        <f t="shared" si="3"/>
        <v>65.047307477480174</v>
      </c>
      <c r="F38" s="48">
        <v>318713.52598000003</v>
      </c>
      <c r="G38" s="48">
        <v>254392.98093000002</v>
      </c>
      <c r="H38" s="55">
        <f t="shared" si="5"/>
        <v>79.818696162259442</v>
      </c>
      <c r="I38" s="55">
        <f t="shared" si="4"/>
        <v>53984.90042000002</v>
      </c>
    </row>
    <row r="39" spans="1:10" x14ac:dyDescent="0.2">
      <c r="A39" s="47"/>
      <c r="B39" s="26" t="s">
        <v>64</v>
      </c>
      <c r="C39" s="28">
        <v>89709009.82562001</v>
      </c>
      <c r="D39" s="28">
        <v>59671668.482590005</v>
      </c>
      <c r="E39" s="45">
        <f t="shared" si="3"/>
        <v>66.516917975777673</v>
      </c>
      <c r="F39" s="28">
        <f>F38+F37+F36+F35+F34+F33</f>
        <v>94949748.626609996</v>
      </c>
      <c r="G39" s="28">
        <f>G38+G37+G36+G35+G34+G33</f>
        <v>63595278.458580002</v>
      </c>
      <c r="H39" s="55">
        <f t="shared" si="5"/>
        <v>66.977827091115856</v>
      </c>
      <c r="I39" s="55">
        <f t="shared" si="4"/>
        <v>3923609.9759899974</v>
      </c>
    </row>
    <row r="40" spans="1:10" x14ac:dyDescent="0.2">
      <c r="A40" s="59" t="s">
        <v>65</v>
      </c>
      <c r="B40" s="60" t="s">
        <v>66</v>
      </c>
      <c r="C40" s="49">
        <v>111073.81802999999</v>
      </c>
      <c r="D40" s="49">
        <v>32534.618609999998</v>
      </c>
      <c r="E40" s="61">
        <f t="shared" si="3"/>
        <v>29.290987909691466</v>
      </c>
      <c r="F40" s="49">
        <v>36881.213029999999</v>
      </c>
      <c r="G40" s="49">
        <v>15482.42834</v>
      </c>
      <c r="H40" s="46">
        <f t="shared" si="5"/>
        <v>41.979173318963909</v>
      </c>
      <c r="I40" s="46">
        <f t="shared" si="4"/>
        <v>-17052.190269999999</v>
      </c>
    </row>
    <row r="41" spans="1:10" x14ac:dyDescent="0.2">
      <c r="A41" s="47" t="s">
        <v>67</v>
      </c>
      <c r="B41" s="26" t="s">
        <v>68</v>
      </c>
      <c r="C41" s="48">
        <v>267704.79168000002</v>
      </c>
      <c r="D41" s="48">
        <v>0</v>
      </c>
      <c r="E41" s="45">
        <f t="shared" si="3"/>
        <v>0</v>
      </c>
      <c r="F41" s="48">
        <v>260002.65294</v>
      </c>
      <c r="G41" s="48">
        <v>8547.5628000000015</v>
      </c>
      <c r="H41" s="55">
        <f t="shared" si="5"/>
        <v>3.2874906095563943</v>
      </c>
      <c r="I41" s="55">
        <f t="shared" si="4"/>
        <v>8547.5628000000015</v>
      </c>
    </row>
    <row r="42" spans="1:10" x14ac:dyDescent="0.2">
      <c r="A42" s="62"/>
      <c r="B42" s="63" t="s">
        <v>69</v>
      </c>
      <c r="C42" s="28">
        <v>-22798865.344859987</v>
      </c>
      <c r="D42" s="28">
        <v>3079425.3098299801</v>
      </c>
      <c r="E42" s="28"/>
      <c r="F42" s="28">
        <f>F7-F16</f>
        <v>-17800881.214940012</v>
      </c>
      <c r="G42" s="28">
        <f>G7-G16</f>
        <v>17398719.006799996</v>
      </c>
      <c r="H42" s="55"/>
      <c r="I42" s="55">
        <f t="shared" si="4"/>
        <v>14319293.696970016</v>
      </c>
    </row>
    <row r="43" spans="1:10" x14ac:dyDescent="0.2">
      <c r="A43" s="64"/>
      <c r="B43" s="65"/>
      <c r="C43" s="28"/>
      <c r="D43" s="28"/>
      <c r="E43" s="28"/>
      <c r="F43" s="28"/>
      <c r="G43" s="28"/>
      <c r="H43" s="55"/>
      <c r="I43" s="55"/>
    </row>
    <row r="44" spans="1:10" x14ac:dyDescent="0.2">
      <c r="A44" s="54"/>
      <c r="B44" s="26" t="s">
        <v>70</v>
      </c>
      <c r="C44" s="28">
        <v>22798865.300000001</v>
      </c>
      <c r="D44" s="28">
        <v>-3079425.3000000003</v>
      </c>
      <c r="E44" s="28"/>
      <c r="F44" s="28">
        <f>SUM(F45:F53)</f>
        <v>17800881.199999999</v>
      </c>
      <c r="G44" s="28">
        <f>SUM(G45:G54)</f>
        <v>-17398719</v>
      </c>
      <c r="H44" s="55"/>
      <c r="I44" s="55">
        <f t="shared" ref="I44:I54" si="6">G44-D44</f>
        <v>-14319293.699999999</v>
      </c>
    </row>
    <row r="45" spans="1:10" x14ac:dyDescent="0.2">
      <c r="A45" s="50"/>
      <c r="B45" s="66" t="s">
        <v>71</v>
      </c>
      <c r="C45" s="32">
        <v>-55000</v>
      </c>
      <c r="D45" s="32">
        <v>-55000</v>
      </c>
      <c r="E45" s="32"/>
      <c r="F45" s="67">
        <v>-55000</v>
      </c>
      <c r="G45" s="67">
        <v>-55000</v>
      </c>
      <c r="H45" s="68"/>
      <c r="I45" s="68">
        <f t="shared" si="6"/>
        <v>0</v>
      </c>
      <c r="J45" s="69"/>
    </row>
    <row r="46" spans="1:10" x14ac:dyDescent="0.2">
      <c r="A46" s="50"/>
      <c r="B46" s="66" t="s">
        <v>72</v>
      </c>
      <c r="C46" s="32">
        <v>387288.5</v>
      </c>
      <c r="D46" s="32">
        <v>-466875</v>
      </c>
      <c r="E46" s="32"/>
      <c r="F46" s="67">
        <v>801935</v>
      </c>
      <c r="G46" s="67">
        <v>-13679.6</v>
      </c>
      <c r="H46" s="68"/>
      <c r="I46" s="68">
        <f t="shared" si="6"/>
        <v>453195.4</v>
      </c>
      <c r="J46" s="69"/>
    </row>
    <row r="47" spans="1:10" ht="15" customHeight="1" x14ac:dyDescent="0.2">
      <c r="A47" s="50"/>
      <c r="B47" s="66" t="s">
        <v>73</v>
      </c>
      <c r="C47" s="32">
        <v>-1024134.7</v>
      </c>
      <c r="D47" s="32">
        <v>-456511</v>
      </c>
      <c r="E47" s="32"/>
      <c r="F47" s="67">
        <v>-174398.8</v>
      </c>
      <c r="G47" s="67">
        <v>0</v>
      </c>
      <c r="H47" s="68"/>
      <c r="I47" s="68">
        <f t="shared" si="6"/>
        <v>456511</v>
      </c>
      <c r="J47" s="69"/>
    </row>
    <row r="48" spans="1:10" x14ac:dyDescent="0.2">
      <c r="A48" s="50"/>
      <c r="B48" s="66" t="s">
        <v>74</v>
      </c>
      <c r="C48" s="32">
        <v>23278818.800000001</v>
      </c>
      <c r="D48" s="32">
        <v>-2089377.6</v>
      </c>
      <c r="E48" s="32"/>
      <c r="F48" s="67">
        <v>17309528</v>
      </c>
      <c r="G48" s="67">
        <v>-21935620.300000001</v>
      </c>
      <c r="H48" s="68"/>
      <c r="I48" s="68">
        <f t="shared" si="6"/>
        <v>-19846242.699999999</v>
      </c>
      <c r="J48" s="69"/>
    </row>
    <row r="49" spans="1:10" ht="15.75" customHeight="1" x14ac:dyDescent="0.2">
      <c r="A49" s="50"/>
      <c r="B49" s="66" t="s">
        <v>75</v>
      </c>
      <c r="C49" s="32">
        <v>10000</v>
      </c>
      <c r="D49" s="32">
        <v>0</v>
      </c>
      <c r="E49" s="32"/>
      <c r="F49" s="67">
        <v>10000</v>
      </c>
      <c r="G49" s="67">
        <v>0</v>
      </c>
      <c r="H49" s="68"/>
      <c r="I49" s="68">
        <f t="shared" si="6"/>
        <v>0</v>
      </c>
      <c r="J49" s="69"/>
    </row>
    <row r="50" spans="1:10" x14ac:dyDescent="0.2">
      <c r="A50" s="50"/>
      <c r="B50" s="66" t="s">
        <v>76</v>
      </c>
      <c r="C50" s="32">
        <v>0</v>
      </c>
      <c r="D50" s="32">
        <v>-17.7</v>
      </c>
      <c r="E50" s="32"/>
      <c r="F50" s="67">
        <v>0</v>
      </c>
      <c r="G50" s="67">
        <v>0</v>
      </c>
      <c r="H50" s="68"/>
      <c r="I50" s="68">
        <f t="shared" si="6"/>
        <v>17.7</v>
      </c>
      <c r="J50" s="69"/>
    </row>
    <row r="51" spans="1:10" ht="15.75" customHeight="1" x14ac:dyDescent="0.2">
      <c r="A51" s="50"/>
      <c r="B51" s="66" t="s">
        <v>77</v>
      </c>
      <c r="C51" s="56">
        <v>-354249.3</v>
      </c>
      <c r="D51" s="56">
        <v>-18000</v>
      </c>
      <c r="E51" s="32"/>
      <c r="F51" s="67">
        <v>-233954.9</v>
      </c>
      <c r="G51" s="67">
        <v>0</v>
      </c>
      <c r="H51" s="68"/>
      <c r="I51" s="68">
        <f t="shared" si="6"/>
        <v>18000</v>
      </c>
      <c r="J51" s="69"/>
    </row>
    <row r="52" spans="1:10" ht="15.75" customHeight="1" x14ac:dyDescent="0.2">
      <c r="A52" s="50"/>
      <c r="B52" s="66" t="s">
        <v>78</v>
      </c>
      <c r="C52" s="32">
        <v>412858.7</v>
      </c>
      <c r="D52" s="32">
        <v>2096</v>
      </c>
      <c r="E52" s="32"/>
      <c r="F52" s="67">
        <v>30837</v>
      </c>
      <c r="G52" s="67">
        <v>911.1</v>
      </c>
      <c r="H52" s="68"/>
      <c r="I52" s="68">
        <f t="shared" si="6"/>
        <v>-1184.9000000000001</v>
      </c>
      <c r="J52" s="69"/>
    </row>
    <row r="53" spans="1:10" ht="15.75" customHeight="1" x14ac:dyDescent="0.2">
      <c r="A53" s="70"/>
      <c r="B53" s="71" t="s">
        <v>79</v>
      </c>
      <c r="C53" s="32">
        <v>143283.29999999999</v>
      </c>
      <c r="D53" s="32">
        <v>4260</v>
      </c>
      <c r="E53" s="32"/>
      <c r="F53" s="67">
        <v>111934.9</v>
      </c>
      <c r="G53" s="67">
        <v>3146.6</v>
      </c>
      <c r="H53" s="68"/>
      <c r="I53" s="68">
        <f t="shared" si="6"/>
        <v>-1113.4000000000001</v>
      </c>
      <c r="J53" s="69"/>
    </row>
    <row r="54" spans="1:10" ht="15.75" customHeight="1" x14ac:dyDescent="0.2">
      <c r="A54" s="70"/>
      <c r="B54" s="71" t="s">
        <v>80</v>
      </c>
      <c r="C54" s="67"/>
      <c r="D54" s="67"/>
      <c r="E54" s="67"/>
      <c r="F54" s="67">
        <v>0</v>
      </c>
      <c r="G54" s="67">
        <v>4601523.2</v>
      </c>
      <c r="H54" s="68"/>
      <c r="I54" s="68">
        <f t="shared" si="6"/>
        <v>4601523.2</v>
      </c>
      <c r="J54" s="69"/>
    </row>
    <row r="55" spans="1:10" ht="15.75" customHeight="1" x14ac:dyDescent="0.2">
      <c r="A55" s="72"/>
      <c r="B55" s="73"/>
      <c r="C55" s="74"/>
      <c r="D55" s="74"/>
      <c r="E55" s="75"/>
      <c r="F55" s="75"/>
      <c r="G55" s="75"/>
      <c r="H55" s="76"/>
      <c r="I55" s="76"/>
      <c r="J55" s="69"/>
    </row>
    <row r="56" spans="1:10" ht="15.75" customHeight="1" x14ac:dyDescent="0.2">
      <c r="A56" s="77"/>
      <c r="B56" s="78" t="s">
        <v>81</v>
      </c>
      <c r="C56" s="79"/>
      <c r="D56" s="80">
        <f>4481078.11+1260932.236</f>
        <v>5742010.3460000008</v>
      </c>
      <c r="E56" s="81"/>
      <c r="F56" s="82"/>
      <c r="G56" s="83">
        <f>3770523.7+1059728.13</f>
        <v>4830251.83</v>
      </c>
      <c r="H56" s="61"/>
      <c r="I56" s="84"/>
      <c r="J56" s="69"/>
    </row>
    <row r="57" spans="1:10" ht="15.75" customHeight="1" x14ac:dyDescent="0.2">
      <c r="A57" s="77"/>
      <c r="B57" s="85" t="s">
        <v>82</v>
      </c>
      <c r="C57" s="79"/>
      <c r="D57" s="80">
        <f>D56/C8*100</f>
        <v>4.8552518530517039</v>
      </c>
      <c r="E57" s="81"/>
      <c r="F57" s="82"/>
      <c r="G57" s="83">
        <f>G56/F8*100</f>
        <v>3.8105257700287289</v>
      </c>
      <c r="H57" s="52"/>
      <c r="I57" s="84"/>
      <c r="J57" s="69"/>
    </row>
    <row r="58" spans="1:10" ht="15.75" customHeight="1" x14ac:dyDescent="0.2">
      <c r="A58" s="77"/>
      <c r="B58" s="85" t="s">
        <v>83</v>
      </c>
      <c r="C58" s="79"/>
      <c r="D58" s="80">
        <f>137500+7600</f>
        <v>145100</v>
      </c>
      <c r="E58" s="86"/>
      <c r="F58" s="87"/>
      <c r="G58" s="83">
        <f>82500+31920.413</f>
        <v>114420.413</v>
      </c>
      <c r="H58" s="52"/>
      <c r="I58" s="84"/>
      <c r="J58" s="69"/>
    </row>
    <row r="59" spans="1:10" ht="15.75" customHeight="1" x14ac:dyDescent="0.2">
      <c r="A59" s="77"/>
      <c r="B59" s="85" t="s">
        <v>82</v>
      </c>
      <c r="C59" s="79"/>
      <c r="D59" s="80">
        <f>D58/C8*100</f>
        <v>0.12269170576618151</v>
      </c>
      <c r="E59" s="86"/>
      <c r="F59" s="87"/>
      <c r="G59" s="83">
        <f>G58/F8*100</f>
        <v>9.0264844918826956E-2</v>
      </c>
      <c r="H59" s="52"/>
      <c r="I59" s="84"/>
      <c r="J59" s="69"/>
    </row>
    <row r="60" spans="1:10" ht="9.75" customHeight="1" x14ac:dyDescent="0.2">
      <c r="A60" s="72"/>
      <c r="B60" s="73"/>
      <c r="C60" s="74"/>
      <c r="D60" s="74"/>
      <c r="E60" s="75"/>
      <c r="F60" s="75"/>
      <c r="G60" s="75"/>
      <c r="H60" s="76"/>
      <c r="I60" s="76"/>
      <c r="J60" s="69"/>
    </row>
    <row r="61" spans="1:10" x14ac:dyDescent="0.2">
      <c r="A61" s="88" t="s">
        <v>84</v>
      </c>
      <c r="B61" s="4"/>
      <c r="C61" s="89"/>
      <c r="D61" s="89"/>
      <c r="E61" s="89"/>
      <c r="F61" s="89"/>
      <c r="G61" s="89"/>
      <c r="H61" s="90"/>
      <c r="I61" s="90"/>
    </row>
  </sheetData>
  <mergeCells count="13">
    <mergeCell ref="F5:F6"/>
    <mergeCell ref="G5:G6"/>
    <mergeCell ref="H5:H6"/>
    <mergeCell ref="A1:I1"/>
    <mergeCell ref="A2:I2"/>
    <mergeCell ref="A4:A6"/>
    <mergeCell ref="B4:B6"/>
    <mergeCell ref="C4:E4"/>
    <mergeCell ref="F4:H4"/>
    <mergeCell ref="I4:I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на 01.10.2018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2018-10-23T06:00:44Z</dcterms:created>
  <dcterms:modified xsi:type="dcterms:W3CDTF">2018-10-23T06:01:11Z</dcterms:modified>
</cp:coreProperties>
</file>