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'стр.2'!$A$1:$FJ$51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4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<sst xmlns="http://schemas.openxmlformats.org/spreadsheetml/2006/main" count="489" uniqueCount="256">
  <si>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</si>
  <si>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</si>
  <si>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</si>
  <si>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</si>
  <si>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</si>
  <si>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</si>
  <si>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</si>
  <si>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</si>
  <si>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</si>
  <si>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</si>
  <si>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</si>
  <si>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</si>
  <si>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</si>
  <si>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</si>
  <si>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</si>
  <si>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</si>
  <si>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</si>
  <si>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</si>
  <si>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</si>
  <si>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</si>
  <si>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</si>
  <si>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</si>
  <si>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</si>
  <si>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</si>
  <si>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</si>
  <si>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</si>
  <si>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</si>
  <si>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</si>
  <si>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</si>
  <si>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</si>
  <si>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</si>
  <si>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</si>
  <si>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</si>
  <si>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</si>
  <si>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</si>
  <si>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</si>
  <si>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</si>
  <si>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</si>
  <si>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</si>
  <si>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</si>
  <si>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</si>
  <si>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</si>
  <si>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</si>
  <si>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</si>
  <si>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</si>
  <si>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</si>
  <si>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</si>
  <si>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</si>
  <si>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</si>
  <si>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</si>
  <si>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</si>
  <si>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</si>
  <si>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</si>
  <si>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</si>
  <si>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</si>
  <si>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</si>
  <si>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</si>
  <si>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</si>
  <si>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</si>
  <si>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</si>
  <si>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</si>
  <si>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</si>
  <si>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</si>
  <si>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</si>
  <si>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</si>
  <si>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</si>
  <si>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</si>
  <si>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</si>
  <si>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</si>
  <si>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</si>
  <si>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</si>
  <si>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</si>
  <si>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</si>
  <si>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</si>
  <si>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</si>
  <si>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</si>
  <si>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</si>
  <si>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</si>
  <si>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</si>
  <si>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</si>
  <si>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</si>
  <si>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</si>
  <si>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</si>
  <si>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985 1161802002 0000 140</t>
  </si>
  <si>
    <t>985 1163200002 0000 140</t>
  </si>
  <si>
    <t>985 1170102002 0000 180</t>
  </si>
  <si>
    <t>985 2020208602 0000 151</t>
  </si>
  <si>
    <t>Субсидии бюджетам субъектов РФ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</si>
  <si>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</si>
  <si>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</si>
  <si>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</si>
  <si>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</si>
  <si>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985 2180204002 0000 151</t>
  </si>
  <si>
    <t xml:space="preserve"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муниципальных районов 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</si>
  <si>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</si>
  <si>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</si>
  <si>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</si>
  <si>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</si>
  <si>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</si>
  <si>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985 2180203002 0000 151</t>
  </si>
  <si>
    <t>Доходы бюджетов субъектов РФ от возврата остатков субсидий, субвенций и иных межбюджетных трансфертов,имеющих целевое назначение, прошлых лет из бюджетов городских округов</t>
  </si>
  <si>
    <t>Денежные взыскания (штрафы) за нарушение бюджетного законодательства (в части бюджетов субъектов РФ)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</si>
  <si>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</si>
  <si>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</si>
  <si>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</si>
  <si>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</si>
  <si>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</si>
  <si>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985 01 03 01 00 02 0000 000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</si>
  <si>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</si>
  <si>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</si>
  <si>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</si>
  <si>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</si>
  <si>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</si>
  <si>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</t>
  </si>
  <si>
    <t>985 01 06 04 02 02 0000 000</t>
  </si>
  <si>
    <t>985 01 06 04 02 02 0000 820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</si>
  <si>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</si>
  <si>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</si>
  <si>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 юридическим лицам из бюджетов субъектов Российской Федерации в валюте Российской Федерации, из них: </t>
  </si>
  <si>
    <t>985 01 06 05 01 02 0000 640</t>
  </si>
  <si>
    <t>985 01 06 05 01 02 0002 640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</si>
  <si>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</si>
  <si>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</si>
  <si>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</si>
  <si>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</si>
  <si>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</si>
  <si>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</si>
  <si>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 xml:space="preserve">Предоставление бюджетных кредитов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</si>
  <si>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985 01 06 05 02 02 0000 540</t>
  </si>
  <si>
    <t>985 01 06 05 02 02 0012 540</t>
  </si>
  <si>
    <t>Возврат прочих бюджетных кредитов (ссуд), предоставленных бюджетами субъектов Российской Федерации внутри страны</t>
  </si>
  <si>
    <t>985 01 06 08 00 02 0000 640</t>
  </si>
  <si>
    <t>Бюджетные кредиты юридическим лицам для обеспечения расчетов по государственным гарантиям, в том числе гарантиям перед Министерством финансов РФ</t>
  </si>
  <si>
    <t>985 01 06 08 00 02 0001 640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</si>
  <si>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</si>
  <si>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</si>
  <si>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</si>
  <si>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</si>
  <si>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</si>
  <si>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</si>
  <si>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</si>
  <si>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</si>
  <si>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</si>
  <si>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</si>
  <si>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985 0106 6897102 530 251</t>
  </si>
  <si>
    <t>985 0111 6891005 870 290</t>
  </si>
  <si>
    <t>985 0111 6891006 870 290</t>
  </si>
  <si>
    <t>985 0113 6421003 244 226</t>
  </si>
  <si>
    <t>985 0113 6891007 831 290</t>
  </si>
  <si>
    <t>985 0113 6891008 831 290</t>
  </si>
  <si>
    <t>985 0410 6417010 521 251</t>
  </si>
  <si>
    <t>985 1301 6421001 720 231</t>
  </si>
  <si>
    <t>985 1401 6417005 511 251</t>
  </si>
  <si>
    <t>985 1402 6417001 512 251</t>
  </si>
  <si>
    <t>985 1402 6417002 512 251</t>
  </si>
  <si>
    <t>985 1402 6417003 512 251</t>
  </si>
  <si>
    <t>985 1402 6417004 512 251</t>
  </si>
  <si>
    <t>985 1402 6417006 512 251</t>
  </si>
  <si>
    <t>985 1402 6417008 512 251</t>
  </si>
  <si>
    <t>985 1403 6417101 530 251</t>
  </si>
  <si>
    <t>985 1403 6897202 540 251</t>
  </si>
  <si>
    <t>985 1403 6897203 540 251</t>
  </si>
  <si>
    <t>985 01 01 00 00 02 0000 000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</si>
  <si>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</si>
  <si>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985 01 01 00 00 02 0000 710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</si>
  <si>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</si>
  <si>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</si>
  <si>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</si>
  <si>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</si>
  <si>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</si>
  <si>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</si>
  <si>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985 0113 6421004 244 226</t>
  </si>
  <si>
    <t>Вице-губернатор Ленинградской области -</t>
  </si>
  <si>
    <t xml:space="preserve">председатель комитета финансов </t>
  </si>
  <si>
    <t>Р.И.Марков</t>
  </si>
  <si>
    <t>Начальник департамента</t>
  </si>
  <si>
    <t>главный бухгалтер</t>
  </si>
  <si>
    <t xml:space="preserve">В.А. Николаева </t>
  </si>
  <si>
    <t xml:space="preserve">Начальник департамента </t>
  </si>
  <si>
    <t>бюджетной политики</t>
  </si>
  <si>
    <t>Иванова И.В.</t>
  </si>
  <si>
    <t>15</t>
  </si>
  <si>
    <t>по ОКТМО</t>
  </si>
  <si>
    <t>Периодичность: месячная, квартальная, годовая</t>
  </si>
  <si>
    <t>апреля</t>
  </si>
  <si>
    <t>01.04.2015</t>
  </si>
  <si>
    <t>08</t>
  </si>
  <si>
    <t>985 0106 6897102 000 000</t>
  </si>
  <si>
    <t>985 0111 6891005 000 000</t>
  </si>
  <si>
    <t>985 0111 6891006 000 000</t>
  </si>
  <si>
    <t>985 0113 6411018 244 226</t>
  </si>
  <si>
    <t>985 0113 6411018 000 000</t>
  </si>
  <si>
    <t>985 0113 6421003 000 000</t>
  </si>
  <si>
    <t>985 0113 6421004 000 000</t>
  </si>
  <si>
    <t>985 0113 6891007 000 000</t>
  </si>
  <si>
    <t>985 0113 6891008 000 000</t>
  </si>
  <si>
    <t>985 0410 6417010 000 000</t>
  </si>
  <si>
    <t>985 0412 6421002 842 290</t>
  </si>
  <si>
    <t>985 0412 6421002 000 000</t>
  </si>
  <si>
    <t>985 1301 6421001 000 000</t>
  </si>
  <si>
    <t>985 1401 6417005 000 000</t>
  </si>
  <si>
    <t>985 1402 6417001 000 000</t>
  </si>
  <si>
    <t>985 1402 6417002 000 000</t>
  </si>
  <si>
    <t>985 1402 6417003 000 000</t>
  </si>
  <si>
    <t>985 1402 6417004 000 000</t>
  </si>
  <si>
    <t>985 1402 6417006 000 000</t>
  </si>
  <si>
    <t>985 1402 6417008 000 000</t>
  </si>
  <si>
    <t>985 1403 6417101 000 000</t>
  </si>
  <si>
    <t>985 1403 6897202 000 000</t>
  </si>
  <si>
    <t>985 1403 6897203 000 000</t>
  </si>
  <si>
    <t>985 2190200002 0000 151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</si>
  <si>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</si>
  <si>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</si>
  <si>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</si>
  <si>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Бюджетные кредиты от других бюджетов бюджетной системы Российской Федерации</t>
  </si>
  <si>
    <t>Возврат бюджетных кредитов из средств лизингового фонда для обеспечения агропромышленного комплекса продукцией машиностроения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</si>
  <si>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</si>
  <si>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Увеличение финансовых активов в собственности субъектов Российской Федерации, размещенные за счет средств резервного фонда Ленинградской области на банковских депозитах в валюте Российской Федерации и иностранной валюте в кредитных организациях</t>
  </si>
  <si>
    <t>985 01 06 10 01 02 0002 510</t>
  </si>
  <si>
    <t>Финансовые активы за счет средств субъектов Российской Федерации, размещенные в банковские депозиты в валюте Российской Федерации в кредитных организациях</t>
  </si>
  <si>
    <t>Финансовые активыза счет средств субъектов Российской Федерации, размещенные в банковские депозиты в валюте Российской Федерации в кредитных организациях</t>
  </si>
  <si>
    <t>Уменьшение финансовых активов в собственности субъектов Российской Федерации, размещенные за счет средств резервного фонда Ленинградской области на банковских депозитах в валюте Российской Федерации и иностранной валюте в кредитных организациях</t>
  </si>
  <si>
    <t>985 01 06 10 01 02 0002 610</t>
  </si>
  <si>
    <t>985 01 06 10 01 02 0000 510</t>
  </si>
  <si>
    <t>985 01 06 10 01 02 0000 610</t>
  </si>
  <si>
    <t>Субвенции. Перечисления другим бюджетам бюджетной системы РФ.</t>
  </si>
  <si>
    <t xml:space="preserve">Обеспечение деятельности финансовых, налоговых и таможенных органов и органов финансового (финансово-бюджетного) надзора. Субвенции на 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области. </t>
  </si>
  <si>
    <t>Резервные средства. Прочие расходы.</t>
  </si>
  <si>
    <t xml:space="preserve">Резервные фонды. Резервный фонд Правительства Ленинградской области  в рамках непрограммных расходов органов исполнительной власти Ленинградской области. 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</si>
  <si>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в рамках непрограммных расходов органов исполнительной власти Ленинградской области. </t>
  </si>
  <si>
    <t>Прочая закупка товаров, работ и услуг для обеспечения государственных (муниципальных) нужд. Прочие работы, услуги.</t>
  </si>
  <si>
    <t xml:space="preserve">Другие общегосударственные вопросы. Мероприятия по нормативно-методическому обеспечению организации бюджетного процесса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</si>
  <si>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Другие общегосударственные вопросы. Поддержание рейтингов кредитоспособности Ленинградской области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</si>
  <si>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Другие общегосударственные вопросы. Выполнение других обязательств Ленинградской области по выплате агентских комиссий и вознаграждения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</si>
  <si>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</si>
  <si>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 в рамках непрограммных расходов органов исполнительной власти Ленинградской области. </t>
  </si>
  <si>
    <t xml:space="preserve">Другие общегосударственные вопросы. Уплата государственной пошлины в рамках непрограммных расходов органов исполнительной власти Ленинградской области. 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</si>
  <si>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</si>
  <si>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 xml:space="preserve">Связь и информатика. Субсидии на развитие и поддержку информационных технологий, обеспечивающих бюджетный процесс,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</si>
  <si>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Исполнение государственных гарантий субъекта Российской Федерации. Прочие расходы.</t>
  </si>
  <si>
    <t xml:space="preserve"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принципалу,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</si>
  <si>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Обслуживание государственного долга субъекта Российской Федерации.  Обслуживание внутреннего долга.</t>
  </si>
  <si>
    <t xml:space="preserve">Обслуживание государственного внутреннего и муниципального долга. Процентные платежи по государственному долгу субъекта Российской Федерации в рамках подпрограммы "Управление государственным долгом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 </t>
  </si>
  <si>
    <t>Дотации на выравнивание бюджетной обеспеченности. Перечисления другим бюджетам бюджетной системы РФ.</t>
  </si>
  <si>
    <t xml:space="preserve"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</si>
  <si>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Иные дотации. Перечисления другим бюджетам бюджетной системы РФ.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</si>
  <si>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</si>
  <si>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стимулирования муниципальных образований, принимающих меры по увеличению налогового потенциала,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</t>
  </si>
  <si>
    <t xml:space="preserve">Иные дотации. Дотации на поддержку мер по обеспечению сбалансированности бюджетов муниципальных образований Ленинградской области в целях частичной компенсации выпадающих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</si>
  <si>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</si>
  <si>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Иные дотации. Дотации на поощрение достижения наилучших показателей оценки качества управления муниципальными финансами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</si>
  <si>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Иные дотации. Дотации на поддержку мер по обеспечению сбалансированности бюджетов муниципальных образований, предоставляемые в целях финансового обеспечения исполнения расходных обязательств муниципальных образований в соответствии с планами мероприятий ("дорожными картами") по реализации указов Президента Российской Федерации от 7 мая 2012 года,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</si>
  <si>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 xml:space="preserve"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 государственной программы Ленинградской области "Управление государственными финансами и государственным долгом Ленинградской области". </t>
  </si>
  <si>
    <t>Иные межбюджетные трансферты. Перечисления другим бюджетам бюджетной системы РФ.</t>
  </si>
  <si>
    <t xml:space="preserve"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Ленинградской области. 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</si>
  <si>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 в рамках непрограммных расходов органов исполнительной власти Ленинградской области.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</si>
</sst>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2" xfId="0" applyFont="1" applyFill="1" applyBorder="1" applyAlignment="1">
      <alignment horizontal="left" wrapText="1" indent="2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indent="2"/>
    </xf>
    <xf numFmtId="49" fontId="1" fillId="0" borderId="2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3" fontId="53" fillId="0" borderId="14" xfId="0" applyNumberFormat="1" applyFont="1" applyFill="1" applyBorder="1" applyAlignment="1">
      <alignment horizontal="center"/>
    </xf>
    <xf numFmtId="0" fontId="53" fillId="0" borderId="14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3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43" fontId="2" fillId="0" borderId="44" xfId="58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2" fillId="0" borderId="44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/>
    </xf>
    <xf numFmtId="49" fontId="6" fillId="0" borderId="44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4" fillId="0" borderId="34" xfId="0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3" fontId="2" fillId="0" borderId="14" xfId="58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49" fontId="1" fillId="0" borderId="51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left" indent="2"/>
    </xf>
    <xf numFmtId="0" fontId="1" fillId="0" borderId="57" xfId="0" applyFont="1" applyBorder="1" applyAlignment="1">
      <alignment horizontal="left" indent="2"/>
    </xf>
    <xf numFmtId="49" fontId="1" fillId="0" borderId="2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1" fillId="0" borderId="61" xfId="0" applyFont="1" applyFill="1" applyBorder="1" applyAlignment="1">
      <alignment wrapText="1"/>
    </xf>
    <xf numFmtId="0" fontId="1" fillId="0" borderId="61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49" fontId="1" fillId="0" borderId="63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65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left" indent="2"/>
    </xf>
    <xf numFmtId="0" fontId="1" fillId="0" borderId="57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1" fillId="0" borderId="59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center"/>
    </xf>
    <xf numFmtId="49" fontId="6" fillId="0" borderId="39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" fontId="2" fillId="0" borderId="59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indent="2"/>
    </xf>
    <xf numFmtId="49" fontId="6" fillId="0" borderId="3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14" fillId="0" borderId="20" xfId="0" applyNumberFormat="1" applyFont="1" applyFill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 indent="2"/>
    </xf>
    <xf numFmtId="0" fontId="1" fillId="0" borderId="66" xfId="0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4" fontId="5" fillId="0" borderId="59" xfId="0" applyNumberFormat="1" applyFont="1" applyFill="1" applyBorder="1" applyAlignment="1">
      <alignment horizontal="center"/>
    </xf>
    <xf numFmtId="0" fontId="5" fillId="0" borderId="59" xfId="0" applyNumberFormat="1" applyFont="1" applyFill="1" applyBorder="1" applyAlignment="1">
      <alignment horizontal="center"/>
    </xf>
    <xf numFmtId="0" fontId="1" fillId="0" borderId="6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 indent="2"/>
    </xf>
    <xf numFmtId="0" fontId="4" fillId="0" borderId="66" xfId="0" applyFont="1" applyFill="1" applyBorder="1" applyAlignment="1">
      <alignment horizontal="left" wrapText="1" indent="2"/>
    </xf>
    <xf numFmtId="49" fontId="7" fillId="0" borderId="21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3" fontId="2" fillId="33" borderId="20" xfId="58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3" fontId="2" fillId="33" borderId="43" xfId="58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3" fontId="5" fillId="33" borderId="20" xfId="58" applyFont="1" applyFill="1" applyBorder="1" applyAlignment="1">
      <alignment horizontal="center"/>
    </xf>
    <xf numFmtId="4" fontId="5" fillId="33" borderId="20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3" fontId="5" fillId="33" borderId="43" xfId="58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3" fontId="2" fillId="0" borderId="20" xfId="58" applyFont="1" applyFill="1" applyBorder="1" applyAlignment="1">
      <alignment horizontal="center"/>
    </xf>
    <xf numFmtId="43" fontId="2" fillId="0" borderId="43" xfId="58" applyFont="1" applyFill="1" applyBorder="1" applyAlignment="1">
      <alignment horizontal="center"/>
    </xf>
    <xf numFmtId="43" fontId="5" fillId="0" borderId="20" xfId="58" applyFont="1" applyFill="1" applyBorder="1" applyAlignment="1">
      <alignment horizontal="center"/>
    </xf>
    <xf numFmtId="43" fontId="5" fillId="0" borderId="43" xfId="58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 indent="2"/>
    </xf>
    <xf numFmtId="0" fontId="0" fillId="0" borderId="66" xfId="0" applyFont="1" applyBorder="1" applyAlignment="1">
      <alignment horizontal="left" wrapText="1" indent="2"/>
    </xf>
    <xf numFmtId="0" fontId="8" fillId="0" borderId="12" xfId="0" applyFont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43" fontId="5" fillId="0" borderId="32" xfId="58" applyFont="1" applyFill="1" applyBorder="1" applyAlignment="1">
      <alignment/>
    </xf>
    <xf numFmtId="43" fontId="5" fillId="0" borderId="18" xfId="58" applyFont="1" applyFill="1" applyBorder="1" applyAlignment="1">
      <alignment/>
    </xf>
    <xf numFmtId="43" fontId="5" fillId="0" borderId="19" xfId="58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66" xfId="0" applyFont="1" applyFill="1" applyBorder="1" applyAlignment="1">
      <alignment vertical="center" wrapText="1"/>
    </xf>
    <xf numFmtId="49" fontId="1" fillId="0" borderId="3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49" fontId="34" fillId="0" borderId="20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18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1"/>
  <sheetViews>
    <sheetView tabSelected="1" view="pageBreakPreview" zoomScaleSheetLayoutView="100" zoomScalePageLayoutView="0" workbookViewId="0" topLeftCell="B1">
      <selection activeCell="B8" sqref="B8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</row>
    <row r="3" spans="1:149" ht="12" customHeight="1">
      <c r="A3" s="28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</row>
    <row r="4" spans="1:149" ht="12" customHeight="1">
      <c r="A4" s="28" t="s">
        <v>58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</row>
    <row r="5" spans="1:166" ht="12" customHeight="1" thickBot="1">
      <c r="A5" s="28" t="s">
        <v>69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9"/>
      <c r="ET5" s="50" t="s">
        <v>0</v>
      </c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2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3" t="s">
        <v>30</v>
      </c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5"/>
    </row>
    <row r="7" spans="62:166" ht="15" customHeight="1">
      <c r="BJ7" s="2" t="s">
        <v>77</v>
      </c>
      <c r="BK7" s="62" t="s">
        <v>184</v>
      </c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3">
        <v>20</v>
      </c>
      <c r="CG7" s="63"/>
      <c r="CH7" s="63"/>
      <c r="CI7" s="63"/>
      <c r="CJ7" s="64" t="s">
        <v>181</v>
      </c>
      <c r="CK7" s="64"/>
      <c r="CL7" s="64"/>
      <c r="CM7" s="1" t="s">
        <v>59</v>
      </c>
      <c r="ER7" s="2" t="s">
        <v>1</v>
      </c>
      <c r="ET7" s="35" t="s">
        <v>185</v>
      </c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56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8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59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1"/>
    </row>
    <row r="10" spans="1:166" ht="11.25">
      <c r="A10" s="1" t="s">
        <v>62</v>
      </c>
      <c r="B10" s="1" t="s">
        <v>62</v>
      </c>
      <c r="ER10" s="2" t="s">
        <v>13</v>
      </c>
      <c r="ET10" s="35" t="s">
        <v>78</v>
      </c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7"/>
    </row>
    <row r="11" spans="1:166" ht="12.75">
      <c r="A11" s="1" t="s">
        <v>63</v>
      </c>
      <c r="B11" s="1" t="s">
        <v>63</v>
      </c>
      <c r="AU11" s="68" t="s">
        <v>80</v>
      </c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R11" s="2" t="s">
        <v>64</v>
      </c>
      <c r="ET11" s="65" t="s">
        <v>79</v>
      </c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7"/>
    </row>
    <row r="12" spans="1:166" ht="15" customHeight="1">
      <c r="A12" s="1" t="s">
        <v>3</v>
      </c>
      <c r="B12" s="1" t="s">
        <v>3</v>
      </c>
      <c r="V12" s="43" t="s">
        <v>81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R12" s="2" t="s">
        <v>182</v>
      </c>
      <c r="ET12" s="35" t="s">
        <v>168</v>
      </c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7"/>
    </row>
    <row r="13" spans="1:166" ht="15" customHeight="1">
      <c r="A13" s="1" t="s">
        <v>94</v>
      </c>
      <c r="B13" s="1" t="s">
        <v>183</v>
      </c>
      <c r="ET13" s="35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7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81">
        <v>383</v>
      </c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3"/>
    </row>
    <row r="15" spans="1:166" ht="19.5" customHeight="1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</row>
    <row r="16" spans="1:166" ht="11.25" customHeight="1">
      <c r="A16" s="31" t="s">
        <v>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2"/>
      <c r="AN16" s="89" t="s">
        <v>17</v>
      </c>
      <c r="AO16" s="31"/>
      <c r="AP16" s="31"/>
      <c r="AQ16" s="31"/>
      <c r="AR16" s="31"/>
      <c r="AS16" s="32"/>
      <c r="AT16" s="89" t="s">
        <v>65</v>
      </c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2"/>
      <c r="BJ16" s="89" t="s">
        <v>53</v>
      </c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2"/>
      <c r="CF16" s="86" t="s">
        <v>18</v>
      </c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8"/>
      <c r="ET16" s="89" t="s">
        <v>22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</row>
    <row r="17" spans="1:166" ht="32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/>
      <c r="AN17" s="90"/>
      <c r="AO17" s="33"/>
      <c r="AP17" s="33"/>
      <c r="AQ17" s="33"/>
      <c r="AR17" s="33"/>
      <c r="AS17" s="34"/>
      <c r="AT17" s="90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4"/>
      <c r="BJ17" s="90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4"/>
      <c r="CF17" s="87" t="s">
        <v>74</v>
      </c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8"/>
      <c r="CW17" s="86" t="s">
        <v>19</v>
      </c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8"/>
      <c r="DN17" s="86" t="s">
        <v>20</v>
      </c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8"/>
      <c r="EE17" s="86" t="s">
        <v>21</v>
      </c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8"/>
      <c r="ET17" s="90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</row>
    <row r="18" spans="1:166" ht="12" thickBot="1">
      <c r="A18" s="72">
        <v>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3"/>
      <c r="AN18" s="46">
        <v>2</v>
      </c>
      <c r="AO18" s="47"/>
      <c r="AP18" s="47"/>
      <c r="AQ18" s="47"/>
      <c r="AR18" s="47"/>
      <c r="AS18" s="48"/>
      <c r="AT18" s="46">
        <v>3</v>
      </c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8"/>
      <c r="BJ18" s="46">
        <v>4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8"/>
      <c r="CF18" s="46">
        <v>5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8"/>
      <c r="CW18" s="46">
        <v>6</v>
      </c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8"/>
      <c r="DN18" s="46">
        <v>7</v>
      </c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8"/>
      <c r="EE18" s="46">
        <v>8</v>
      </c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8"/>
      <c r="ET18" s="46">
        <v>9</v>
      </c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</row>
    <row r="19" spans="1:166" ht="15.75" customHeight="1">
      <c r="A19" s="74" t="s">
        <v>15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5" t="s">
        <v>31</v>
      </c>
      <c r="AO19" s="76"/>
      <c r="AP19" s="76"/>
      <c r="AQ19" s="76"/>
      <c r="AR19" s="76"/>
      <c r="AS19" s="76"/>
      <c r="AT19" s="77" t="s">
        <v>39</v>
      </c>
      <c r="AU19" s="77"/>
      <c r="AV19" s="77"/>
      <c r="AW19" s="77"/>
      <c r="AX19" s="77"/>
      <c r="AY19" s="77"/>
      <c r="AZ19" s="77"/>
      <c r="BA19" s="77"/>
      <c r="BB19" s="77"/>
      <c r="BC19" s="78"/>
      <c r="BD19" s="79"/>
      <c r="BE19" s="79"/>
      <c r="BF19" s="79"/>
      <c r="BG19" s="79"/>
      <c r="BH19" s="79"/>
      <c r="BI19" s="80"/>
      <c r="BJ19" s="44">
        <v>0</v>
      </c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84">
        <f>SUM(CF21:CV31)</f>
        <v>686720575.72</v>
      </c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30" t="s">
        <v>88</v>
      </c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 t="s">
        <v>88</v>
      </c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84">
        <f>SUM(EE21:ES31)</f>
        <v>686720575.72</v>
      </c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4">
        <v>0</v>
      </c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91"/>
    </row>
    <row r="20" spans="1:166" ht="15" customHeight="1">
      <c r="A20" s="40" t="s">
        <v>16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1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69"/>
      <c r="BD20" s="70"/>
      <c r="BE20" s="70"/>
      <c r="BF20" s="70"/>
      <c r="BG20" s="70"/>
      <c r="BH20" s="70"/>
      <c r="BI20" s="71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92"/>
    </row>
    <row r="21" spans="1:166" ht="27" customHeight="1">
      <c r="A21" s="246" t="s">
        <v>170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7"/>
      <c r="AN21" s="41" t="s">
        <v>31</v>
      </c>
      <c r="AO21" s="42"/>
      <c r="AP21" s="42"/>
      <c r="AQ21" s="42"/>
      <c r="AR21" s="42"/>
      <c r="AS21" s="42"/>
      <c r="AT21" s="107" t="s">
        <v>169</v>
      </c>
      <c r="AU21" s="107"/>
      <c r="AV21" s="107"/>
      <c r="AW21" s="107"/>
      <c r="AX21" s="107"/>
      <c r="AY21" s="107"/>
      <c r="AZ21" s="107"/>
      <c r="BA21" s="107"/>
      <c r="BB21" s="107"/>
      <c r="BC21" s="206"/>
      <c r="BD21" s="207"/>
      <c r="BE21" s="207"/>
      <c r="BF21" s="207"/>
      <c r="BG21" s="207"/>
      <c r="BH21" s="207"/>
      <c r="BI21" s="208"/>
      <c r="BJ21" s="49" t="s">
        <v>88</v>
      </c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248">
        <v>522691643.9</v>
      </c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49" t="s">
        <v>88</v>
      </c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 t="s">
        <v>88</v>
      </c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248">
        <f>SUM(CF21)</f>
        <v>522691643.9</v>
      </c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49" t="s">
        <v>88</v>
      </c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92"/>
    </row>
    <row r="22" spans="1:166" ht="37.5" customHeight="1">
      <c r="A22" s="246" t="s">
        <v>89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7"/>
      <c r="AN22" s="41" t="s">
        <v>31</v>
      </c>
      <c r="AO22" s="42"/>
      <c r="AP22" s="42"/>
      <c r="AQ22" s="42"/>
      <c r="AR22" s="42"/>
      <c r="AS22" s="42"/>
      <c r="AT22" s="107" t="s">
        <v>82</v>
      </c>
      <c r="AU22" s="107"/>
      <c r="AV22" s="107"/>
      <c r="AW22" s="107"/>
      <c r="AX22" s="107"/>
      <c r="AY22" s="107"/>
      <c r="AZ22" s="107"/>
      <c r="BA22" s="107"/>
      <c r="BB22" s="107"/>
      <c r="BC22" s="206"/>
      <c r="BD22" s="207"/>
      <c r="BE22" s="207"/>
      <c r="BF22" s="207"/>
      <c r="BG22" s="207"/>
      <c r="BH22" s="207"/>
      <c r="BI22" s="208"/>
      <c r="BJ22" s="49" t="s">
        <v>88</v>
      </c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248">
        <v>1613320.82</v>
      </c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49" t="s">
        <v>88</v>
      </c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 t="s">
        <v>88</v>
      </c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248">
        <f aca="true" t="shared" si="0" ref="EE22:EE31">SUM(CF22)</f>
        <v>1613320.82</v>
      </c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49" t="s">
        <v>88</v>
      </c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92"/>
    </row>
    <row r="23" spans="1:166" ht="37.5" customHeight="1">
      <c r="A23" s="246" t="s">
        <v>101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7"/>
      <c r="AN23" s="41" t="s">
        <v>31</v>
      </c>
      <c r="AO23" s="42"/>
      <c r="AP23" s="42"/>
      <c r="AQ23" s="42"/>
      <c r="AR23" s="42"/>
      <c r="AS23" s="42"/>
      <c r="AT23" s="107" t="s">
        <v>83</v>
      </c>
      <c r="AU23" s="107"/>
      <c r="AV23" s="107"/>
      <c r="AW23" s="107"/>
      <c r="AX23" s="107"/>
      <c r="AY23" s="107"/>
      <c r="AZ23" s="107"/>
      <c r="BA23" s="107"/>
      <c r="BB23" s="107"/>
      <c r="BC23" s="206"/>
      <c r="BD23" s="207"/>
      <c r="BE23" s="207"/>
      <c r="BF23" s="207"/>
      <c r="BG23" s="207"/>
      <c r="BH23" s="207"/>
      <c r="BI23" s="208"/>
      <c r="BJ23" s="49" t="s">
        <v>88</v>
      </c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248">
        <v>78300.88</v>
      </c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49" t="s">
        <v>88</v>
      </c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 t="s">
        <v>88</v>
      </c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248">
        <f t="shared" si="0"/>
        <v>78300.88</v>
      </c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49" t="s">
        <v>88</v>
      </c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92"/>
    </row>
    <row r="24" spans="1:166" ht="58.5" customHeight="1">
      <c r="A24" s="246" t="s">
        <v>90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7"/>
      <c r="AN24" s="41" t="s">
        <v>31</v>
      </c>
      <c r="AO24" s="42"/>
      <c r="AP24" s="42"/>
      <c r="AQ24" s="42"/>
      <c r="AR24" s="42"/>
      <c r="AS24" s="42"/>
      <c r="AT24" s="107" t="s">
        <v>84</v>
      </c>
      <c r="AU24" s="107"/>
      <c r="AV24" s="107"/>
      <c r="AW24" s="107"/>
      <c r="AX24" s="107"/>
      <c r="AY24" s="107"/>
      <c r="AZ24" s="107"/>
      <c r="BA24" s="107"/>
      <c r="BB24" s="107"/>
      <c r="BC24" s="206"/>
      <c r="BD24" s="207"/>
      <c r="BE24" s="207"/>
      <c r="BF24" s="207"/>
      <c r="BG24" s="207"/>
      <c r="BH24" s="207"/>
      <c r="BI24" s="208"/>
      <c r="BJ24" s="49" t="s">
        <v>88</v>
      </c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248">
        <v>302341.79</v>
      </c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49" t="s">
        <v>88</v>
      </c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 t="s">
        <v>88</v>
      </c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248">
        <f t="shared" si="0"/>
        <v>302341.79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49" t="s">
        <v>88</v>
      </c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92"/>
    </row>
    <row r="25" spans="1:166" ht="27" customHeight="1">
      <c r="A25" s="246" t="s">
        <v>91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7"/>
      <c r="AN25" s="41" t="s">
        <v>31</v>
      </c>
      <c r="AO25" s="42"/>
      <c r="AP25" s="42"/>
      <c r="AQ25" s="42"/>
      <c r="AR25" s="42"/>
      <c r="AS25" s="42"/>
      <c r="AT25" s="107" t="s">
        <v>85</v>
      </c>
      <c r="AU25" s="107"/>
      <c r="AV25" s="107"/>
      <c r="AW25" s="107"/>
      <c r="AX25" s="107"/>
      <c r="AY25" s="107"/>
      <c r="AZ25" s="107"/>
      <c r="BA25" s="107"/>
      <c r="BB25" s="107"/>
      <c r="BC25" s="206"/>
      <c r="BD25" s="207"/>
      <c r="BE25" s="207"/>
      <c r="BF25" s="207"/>
      <c r="BG25" s="207"/>
      <c r="BH25" s="207"/>
      <c r="BI25" s="208"/>
      <c r="BJ25" s="49" t="s">
        <v>88</v>
      </c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248">
        <v>1046213.67</v>
      </c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49" t="s">
        <v>88</v>
      </c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 t="s">
        <v>88</v>
      </c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248">
        <f t="shared" si="0"/>
        <v>1046213.67</v>
      </c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49" t="s">
        <v>88</v>
      </c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92"/>
    </row>
    <row r="26" spans="1:166" ht="41.25" customHeight="1">
      <c r="A26" s="246" t="s">
        <v>95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7"/>
      <c r="AN26" s="41" t="s">
        <v>31</v>
      </c>
      <c r="AO26" s="42"/>
      <c r="AP26" s="42"/>
      <c r="AQ26" s="42"/>
      <c r="AR26" s="42"/>
      <c r="AS26" s="42"/>
      <c r="AT26" s="107" t="s">
        <v>96</v>
      </c>
      <c r="AU26" s="107"/>
      <c r="AV26" s="107"/>
      <c r="AW26" s="107"/>
      <c r="AX26" s="107"/>
      <c r="AY26" s="107"/>
      <c r="AZ26" s="107"/>
      <c r="BA26" s="107"/>
      <c r="BB26" s="107"/>
      <c r="BC26" s="206"/>
      <c r="BD26" s="207"/>
      <c r="BE26" s="207"/>
      <c r="BF26" s="207"/>
      <c r="BG26" s="207"/>
      <c r="BH26" s="207"/>
      <c r="BI26" s="208"/>
      <c r="BJ26" s="49" t="s">
        <v>88</v>
      </c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248">
        <v>124257000</v>
      </c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49" t="s">
        <v>88</v>
      </c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 t="s">
        <v>88</v>
      </c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248">
        <f>SUM(CF26)</f>
        <v>124257000</v>
      </c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49" t="s">
        <v>88</v>
      </c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92"/>
    </row>
    <row r="27" spans="1:166" ht="66.75" customHeight="1">
      <c r="A27" s="246" t="s">
        <v>87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7"/>
      <c r="AN27" s="41" t="s">
        <v>31</v>
      </c>
      <c r="AO27" s="42"/>
      <c r="AP27" s="42"/>
      <c r="AQ27" s="42"/>
      <c r="AR27" s="42"/>
      <c r="AS27" s="42"/>
      <c r="AT27" s="107" t="s">
        <v>86</v>
      </c>
      <c r="AU27" s="107"/>
      <c r="AV27" s="107"/>
      <c r="AW27" s="107"/>
      <c r="AX27" s="107"/>
      <c r="AY27" s="107"/>
      <c r="AZ27" s="107"/>
      <c r="BA27" s="107"/>
      <c r="BB27" s="107"/>
      <c r="BC27" s="206"/>
      <c r="BD27" s="207"/>
      <c r="BE27" s="207"/>
      <c r="BF27" s="207"/>
      <c r="BG27" s="207"/>
      <c r="BH27" s="207"/>
      <c r="BI27" s="208"/>
      <c r="BJ27" s="49" t="s">
        <v>88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248">
        <v>17315325</v>
      </c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249" t="s">
        <v>88</v>
      </c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1"/>
      <c r="DN27" s="49" t="s">
        <v>88</v>
      </c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248">
        <f t="shared" si="0"/>
        <v>17315325</v>
      </c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49" t="s">
        <v>88</v>
      </c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92"/>
    </row>
    <row r="28" spans="1:166" ht="33" customHeight="1">
      <c r="A28" s="246" t="s">
        <v>212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7"/>
      <c r="AN28" s="41" t="s">
        <v>31</v>
      </c>
      <c r="AO28" s="42"/>
      <c r="AP28" s="42"/>
      <c r="AQ28" s="42"/>
      <c r="AR28" s="42"/>
      <c r="AS28" s="42"/>
      <c r="AT28" s="107" t="s">
        <v>143</v>
      </c>
      <c r="AU28" s="107"/>
      <c r="AV28" s="107"/>
      <c r="AW28" s="107"/>
      <c r="AX28" s="107"/>
      <c r="AY28" s="107"/>
      <c r="AZ28" s="107"/>
      <c r="BA28" s="107"/>
      <c r="BB28" s="107"/>
      <c r="BC28" s="206"/>
      <c r="BD28" s="207"/>
      <c r="BE28" s="207"/>
      <c r="BF28" s="207"/>
      <c r="BG28" s="207"/>
      <c r="BH28" s="207"/>
      <c r="BI28" s="208"/>
      <c r="BJ28" s="49" t="s">
        <v>88</v>
      </c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248">
        <v>23030061.21</v>
      </c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249" t="s">
        <v>88</v>
      </c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1"/>
      <c r="DN28" s="49" t="s">
        <v>88</v>
      </c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248">
        <f>SUM(CF28)</f>
        <v>23030061.21</v>
      </c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49" t="s">
        <v>88</v>
      </c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92"/>
    </row>
    <row r="29" spans="1:166" ht="66.75" customHeight="1">
      <c r="A29" s="246" t="s">
        <v>100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7"/>
      <c r="AN29" s="41" t="s">
        <v>31</v>
      </c>
      <c r="AO29" s="42"/>
      <c r="AP29" s="42"/>
      <c r="AQ29" s="42"/>
      <c r="AR29" s="42"/>
      <c r="AS29" s="42"/>
      <c r="AT29" s="107" t="s">
        <v>99</v>
      </c>
      <c r="AU29" s="107"/>
      <c r="AV29" s="107"/>
      <c r="AW29" s="107"/>
      <c r="AX29" s="107"/>
      <c r="AY29" s="107"/>
      <c r="AZ29" s="107"/>
      <c r="BA29" s="107"/>
      <c r="BB29" s="107"/>
      <c r="BC29" s="206"/>
      <c r="BD29" s="207"/>
      <c r="BE29" s="207"/>
      <c r="BF29" s="207"/>
      <c r="BG29" s="207"/>
      <c r="BH29" s="207"/>
      <c r="BI29" s="208"/>
      <c r="BJ29" s="49" t="s">
        <v>88</v>
      </c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248">
        <v>7169.32</v>
      </c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49" t="s">
        <v>88</v>
      </c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 t="s">
        <v>88</v>
      </c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248">
        <f>SUM(CF29)</f>
        <v>7169.32</v>
      </c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49" t="s">
        <v>88</v>
      </c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92"/>
    </row>
    <row r="30" spans="1:166" ht="61.5" customHeight="1">
      <c r="A30" s="246" t="s">
        <v>93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7"/>
      <c r="AN30" s="41" t="s">
        <v>31</v>
      </c>
      <c r="AO30" s="42"/>
      <c r="AP30" s="42"/>
      <c r="AQ30" s="42"/>
      <c r="AR30" s="42"/>
      <c r="AS30" s="42"/>
      <c r="AT30" s="107" t="s">
        <v>92</v>
      </c>
      <c r="AU30" s="107"/>
      <c r="AV30" s="107"/>
      <c r="AW30" s="107"/>
      <c r="AX30" s="107"/>
      <c r="AY30" s="107"/>
      <c r="AZ30" s="107"/>
      <c r="BA30" s="107"/>
      <c r="BB30" s="107"/>
      <c r="BC30" s="206"/>
      <c r="BD30" s="207"/>
      <c r="BE30" s="207"/>
      <c r="BF30" s="207"/>
      <c r="BG30" s="207"/>
      <c r="BH30" s="207"/>
      <c r="BI30" s="208"/>
      <c r="BJ30" s="49" t="s">
        <v>88</v>
      </c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248">
        <v>544831.87</v>
      </c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49" t="s">
        <v>88</v>
      </c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 t="s">
        <v>88</v>
      </c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248">
        <f t="shared" si="0"/>
        <v>544831.87</v>
      </c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49" t="s">
        <v>88</v>
      </c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92"/>
    </row>
    <row r="31" spans="1:166" ht="54.75" customHeight="1" thickBot="1">
      <c r="A31" s="246" t="s">
        <v>211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7"/>
      <c r="AN31" s="170" t="s">
        <v>31</v>
      </c>
      <c r="AO31" s="171"/>
      <c r="AP31" s="171"/>
      <c r="AQ31" s="171"/>
      <c r="AR31" s="171"/>
      <c r="AS31" s="171"/>
      <c r="AT31" s="182" t="s">
        <v>210</v>
      </c>
      <c r="AU31" s="182"/>
      <c r="AV31" s="182"/>
      <c r="AW31" s="182"/>
      <c r="AX31" s="182"/>
      <c r="AY31" s="182"/>
      <c r="AZ31" s="182"/>
      <c r="BA31" s="182"/>
      <c r="BB31" s="182"/>
      <c r="BC31" s="183"/>
      <c r="BD31" s="184"/>
      <c r="BE31" s="184"/>
      <c r="BF31" s="184"/>
      <c r="BG31" s="184"/>
      <c r="BH31" s="184"/>
      <c r="BI31" s="185"/>
      <c r="BJ31" s="252" t="s">
        <v>88</v>
      </c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3">
        <v>-4165632.74</v>
      </c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2" t="s">
        <v>88</v>
      </c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 t="s">
        <v>88</v>
      </c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3">
        <f t="shared" si="0"/>
        <v>-4165632.74</v>
      </c>
      <c r="EF31" s="254"/>
      <c r="EG31" s="254"/>
      <c r="EH31" s="254"/>
      <c r="EI31" s="254"/>
      <c r="EJ31" s="254"/>
      <c r="EK31" s="254"/>
      <c r="EL31" s="254"/>
      <c r="EM31" s="254"/>
      <c r="EN31" s="254"/>
      <c r="EO31" s="254"/>
      <c r="EP31" s="254"/>
      <c r="EQ31" s="254"/>
      <c r="ER31" s="254"/>
      <c r="ES31" s="254"/>
      <c r="ET31" s="252" t="s">
        <v>88</v>
      </c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5"/>
    </row>
  </sheetData>
  <sheetProtection/>
  <mergeCells count="155">
    <mergeCell ref="A29:AM29"/>
    <mergeCell ref="AN29:AS29"/>
    <mergeCell ref="ET26:FJ26"/>
    <mergeCell ref="CF26:CV26"/>
    <mergeCell ref="CW26:DM26"/>
    <mergeCell ref="DN26:ED26"/>
    <mergeCell ref="EE26:ES26"/>
    <mergeCell ref="CF29:CV29"/>
    <mergeCell ref="CW29:DM29"/>
    <mergeCell ref="DN29:ED29"/>
    <mergeCell ref="EE29:ES29"/>
    <mergeCell ref="AT29:BI29"/>
    <mergeCell ref="BJ29:CE29"/>
    <mergeCell ref="ET29:FJ29"/>
    <mergeCell ref="BJ31:CE31"/>
    <mergeCell ref="EE30:ES30"/>
    <mergeCell ref="CW30:DM30"/>
    <mergeCell ref="ET30:FJ30"/>
    <mergeCell ref="ET31:FJ31"/>
    <mergeCell ref="CF27:CV27"/>
    <mergeCell ref="CW27:DM27"/>
    <mergeCell ref="CF30:CV30"/>
    <mergeCell ref="EE31:ES31"/>
    <mergeCell ref="EE27:ES27"/>
    <mergeCell ref="DN27:ED27"/>
    <mergeCell ref="DN30:ED30"/>
    <mergeCell ref="CF31:CV31"/>
    <mergeCell ref="CW31:DM31"/>
    <mergeCell ref="DN31:ED31"/>
    <mergeCell ref="A30:AM30"/>
    <mergeCell ref="AN30:AS30"/>
    <mergeCell ref="AT30:BI30"/>
    <mergeCell ref="BJ30:CE30"/>
    <mergeCell ref="A31:AM31"/>
    <mergeCell ref="AN31:AS31"/>
    <mergeCell ref="AT31:BI31"/>
    <mergeCell ref="A27:AM27"/>
    <mergeCell ref="AN27:AS27"/>
    <mergeCell ref="AT27:BI27"/>
    <mergeCell ref="BJ27:CE27"/>
    <mergeCell ref="A26:AM26"/>
    <mergeCell ref="AN26:AS26"/>
    <mergeCell ref="AT26:BI26"/>
    <mergeCell ref="BJ26:CE26"/>
    <mergeCell ref="AT25:BI25"/>
    <mergeCell ref="ET24:FJ24"/>
    <mergeCell ref="CF25:CV25"/>
    <mergeCell ref="CW25:DM25"/>
    <mergeCell ref="DN25:ED25"/>
    <mergeCell ref="EE25:ES25"/>
    <mergeCell ref="ET25:FJ25"/>
    <mergeCell ref="CF24:CV24"/>
    <mergeCell ref="CW24:DM24"/>
    <mergeCell ref="DN24:ED24"/>
    <mergeCell ref="CF19:CV19"/>
    <mergeCell ref="A22:AM22"/>
    <mergeCell ref="BJ25:CE25"/>
    <mergeCell ref="BJ24:CE24"/>
    <mergeCell ref="AN23:AS23"/>
    <mergeCell ref="AT23:BI23"/>
    <mergeCell ref="BJ23:CE23"/>
    <mergeCell ref="A23:AM23"/>
    <mergeCell ref="A25:AM25"/>
    <mergeCell ref="AN25:AS25"/>
    <mergeCell ref="EE18:ES18"/>
    <mergeCell ref="BJ16:CE17"/>
    <mergeCell ref="ET16:FJ17"/>
    <mergeCell ref="ET19:FJ19"/>
    <mergeCell ref="ET20:FJ20"/>
    <mergeCell ref="ET23:FJ23"/>
    <mergeCell ref="ET22:FJ22"/>
    <mergeCell ref="ET18:FJ18"/>
    <mergeCell ref="CW23:DM23"/>
    <mergeCell ref="DN18:ED18"/>
    <mergeCell ref="CW17:DM17"/>
    <mergeCell ref="DN17:ED17"/>
    <mergeCell ref="EE17:ES17"/>
    <mergeCell ref="CF16:ES16"/>
    <mergeCell ref="CF17:CV17"/>
    <mergeCell ref="AN16:AS17"/>
    <mergeCell ref="AT16:BI17"/>
    <mergeCell ref="EE23:ES23"/>
    <mergeCell ref="EE22:ES22"/>
    <mergeCell ref="CW22:DM22"/>
    <mergeCell ref="DN22:ED22"/>
    <mergeCell ref="DN23:ED23"/>
    <mergeCell ref="ET27:FJ27"/>
    <mergeCell ref="EE24:ES24"/>
    <mergeCell ref="AN24:AS24"/>
    <mergeCell ref="AT24:BI24"/>
    <mergeCell ref="ET13:FJ13"/>
    <mergeCell ref="ET14:FJ14"/>
    <mergeCell ref="CF18:CV18"/>
    <mergeCell ref="CW18:DM18"/>
    <mergeCell ref="CW20:DM20"/>
    <mergeCell ref="CF23:CV23"/>
    <mergeCell ref="AN22:AS22"/>
    <mergeCell ref="EE19:ES19"/>
    <mergeCell ref="ET11:FJ11"/>
    <mergeCell ref="AU11:ED11"/>
    <mergeCell ref="AT20:BI20"/>
    <mergeCell ref="BJ20:CE20"/>
    <mergeCell ref="A18:AM18"/>
    <mergeCell ref="A19:AM19"/>
    <mergeCell ref="AN18:AS18"/>
    <mergeCell ref="AT18:BI18"/>
    <mergeCell ref="AN19:AS19"/>
    <mergeCell ref="AT19:BI19"/>
    <mergeCell ref="ET5:FJ5"/>
    <mergeCell ref="ET6:FJ6"/>
    <mergeCell ref="ET7:FJ7"/>
    <mergeCell ref="ET10:FJ10"/>
    <mergeCell ref="ET8:FJ9"/>
    <mergeCell ref="BK7:CE7"/>
    <mergeCell ref="CF7:CI7"/>
    <mergeCell ref="CJ7:CL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BJ18:CE18"/>
    <mergeCell ref="DN20:ED20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A24:AM24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DN28:ED28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CW21:DM21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0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8" sqref="A8:AJ8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1.0039062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1.3789062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3.3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</row>
    <row r="3" spans="1:166" ht="22.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89" t="s">
        <v>17</v>
      </c>
      <c r="AL3" s="31"/>
      <c r="AM3" s="31"/>
      <c r="AN3" s="31"/>
      <c r="AO3" s="31"/>
      <c r="AP3" s="32"/>
      <c r="AQ3" s="89" t="s">
        <v>97</v>
      </c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2"/>
      <c r="BC3" s="89" t="s">
        <v>49</v>
      </c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2"/>
      <c r="BU3" s="89" t="s">
        <v>24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2"/>
      <c r="CH3" s="86" t="s">
        <v>18</v>
      </c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8"/>
      <c r="EK3" s="86" t="s">
        <v>25</v>
      </c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</row>
    <row r="4" spans="1:166" ht="4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4"/>
      <c r="AK4" s="90"/>
      <c r="AL4" s="33"/>
      <c r="AM4" s="33"/>
      <c r="AN4" s="33"/>
      <c r="AO4" s="33"/>
      <c r="AP4" s="34"/>
      <c r="AQ4" s="90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4"/>
      <c r="BC4" s="90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4"/>
      <c r="BU4" s="9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4"/>
      <c r="CH4" s="87" t="s">
        <v>74</v>
      </c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8"/>
      <c r="CX4" s="86" t="s">
        <v>19</v>
      </c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8"/>
      <c r="DK4" s="86" t="s">
        <v>20</v>
      </c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8"/>
      <c r="DX4" s="86" t="s">
        <v>21</v>
      </c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8"/>
      <c r="EK4" s="90" t="s">
        <v>98</v>
      </c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4"/>
      <c r="EX4" s="90" t="s">
        <v>29</v>
      </c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3"/>
      <c r="AK5" s="46">
        <v>2</v>
      </c>
      <c r="AL5" s="47"/>
      <c r="AM5" s="47"/>
      <c r="AN5" s="47"/>
      <c r="AO5" s="47"/>
      <c r="AP5" s="48"/>
      <c r="AQ5" s="46">
        <v>3</v>
      </c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8"/>
      <c r="BC5" s="46">
        <v>4</v>
      </c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8"/>
      <c r="BU5" s="46">
        <v>5</v>
      </c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8"/>
      <c r="CH5" s="46">
        <v>6</v>
      </c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8"/>
      <c r="CX5" s="46">
        <v>7</v>
      </c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8"/>
      <c r="DK5" s="46">
        <v>8</v>
      </c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8"/>
      <c r="DX5" s="46">
        <v>9</v>
      </c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8"/>
      <c r="EK5" s="46">
        <v>10</v>
      </c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6">
        <v>11</v>
      </c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</row>
    <row r="6" spans="1:166" ht="15" customHeight="1">
      <c r="A6" s="110" t="s">
        <v>23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 t="s">
        <v>32</v>
      </c>
      <c r="AL6" s="112"/>
      <c r="AM6" s="112"/>
      <c r="AN6" s="112"/>
      <c r="AO6" s="112"/>
      <c r="AP6" s="112"/>
      <c r="AQ6" s="113" t="s">
        <v>39</v>
      </c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4">
        <f>BC9+BC11+BC13+BC15+BC17+BC19+BC21+BC23+BC25+BC27+BC29+BC31+BC33+BC35+BC37+BC39+BC41+BC43+BC45+BC47+BC49</f>
        <v>6188601280</v>
      </c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3">
        <f>BU9+BU11+BU13+BU15+BU17+BU19+BU21+BU23+BU25+BU27+BU29+BU31+BU33+BU35+BU37+BU39+BU41+BU43+BU45+BU47+BU49</f>
        <v>5904302500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14">
        <f>CH9+CH11+CH13+CH15+CH17+CH19+CH21+CH23+CH25+CH27+CH29+CH31+CH33+CH35+CH37+CH39+CH41+CH43+CH45+CH47+CH49</f>
        <v>1095624310.71</v>
      </c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15">
        <v>0</v>
      </c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>
        <v>0</v>
      </c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4">
        <f>DX9+DX11+DX13+DX15+DX17+DX19+DX21+DX23+DX25+DX27+DX29+DX31+DX33+DX35+DX37+DX39+DX41+DX43+DX45+DX47+DX49</f>
        <v>1095624310.71</v>
      </c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14">
        <f>EK9+EK11+EK13+EK15+EK17+EK19+EK21+EK23+EK25+EK27+EK29+EK31+EK33+EK35+EK37+EK39+EK41+EK43+EK45+EK47+EK49</f>
        <v>5092976969.29</v>
      </c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3">
        <f>EX9+EX11+EX13+EX15+EX17+EX19+EX21+EX23+EX25+EX27+EX29+EX31+EX33+EX35+EX37+EX39+EX41+EX43+EX45+EX47+EX49</f>
        <v>4808678189.29</v>
      </c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5"/>
    </row>
    <row r="7" spans="1:166" ht="15.75" customHeight="1">
      <c r="A7" s="40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106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9"/>
    </row>
    <row r="8" spans="1:166" ht="93.75" customHeight="1">
      <c r="A8" s="256" t="s">
        <v>226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7"/>
      <c r="AK8" s="258" t="s">
        <v>32</v>
      </c>
      <c r="AL8" s="259"/>
      <c r="AM8" s="259"/>
      <c r="AN8" s="259"/>
      <c r="AO8" s="259"/>
      <c r="AP8" s="259"/>
      <c r="AQ8" s="260" t="s">
        <v>187</v>
      </c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1">
        <f>BC9</f>
        <v>10522900</v>
      </c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>
        <f>BU9</f>
        <v>10522900</v>
      </c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2">
        <f>CH9</f>
        <v>2630500</v>
      </c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1">
        <v>0</v>
      </c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>
        <v>0</v>
      </c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2">
        <f aca="true" t="shared" si="0" ref="DX8:DX49">CH8</f>
        <v>2630500</v>
      </c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1">
        <f aca="true" t="shared" si="1" ref="EK8:EK49">BC8-DX8</f>
        <v>7892400</v>
      </c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>
        <f>BU8</f>
        <v>10522900</v>
      </c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4"/>
    </row>
    <row r="9" spans="1:166" ht="22.5" customHeight="1">
      <c r="A9" s="246" t="s">
        <v>225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7"/>
      <c r="AK9" s="106" t="s">
        <v>32</v>
      </c>
      <c r="AL9" s="107"/>
      <c r="AM9" s="107"/>
      <c r="AN9" s="107"/>
      <c r="AO9" s="107"/>
      <c r="AP9" s="107"/>
      <c r="AQ9" s="265" t="s">
        <v>144</v>
      </c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6">
        <v>10522900</v>
      </c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>
        <v>10522900</v>
      </c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7">
        <v>2630500</v>
      </c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6">
        <v>0</v>
      </c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>
        <v>0</v>
      </c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7">
        <f t="shared" si="0"/>
        <v>2630500</v>
      </c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6">
        <f t="shared" si="1"/>
        <v>7892400</v>
      </c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>
        <f>BU9-DX9</f>
        <v>7892400</v>
      </c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9"/>
    </row>
    <row r="10" spans="1:166" ht="43.5" customHeight="1">
      <c r="A10" s="256" t="s">
        <v>228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7"/>
      <c r="AK10" s="258" t="s">
        <v>32</v>
      </c>
      <c r="AL10" s="259"/>
      <c r="AM10" s="259"/>
      <c r="AN10" s="259"/>
      <c r="AO10" s="259"/>
      <c r="AP10" s="259"/>
      <c r="AQ10" s="259" t="s">
        <v>188</v>
      </c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70">
        <f>BC11</f>
        <v>184298780</v>
      </c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2">
        <f>BU11</f>
        <v>0</v>
      </c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>
        <f>CH11</f>
        <v>0</v>
      </c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>
        <v>0</v>
      </c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>
        <v>0</v>
      </c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>
        <f t="shared" si="0"/>
        <v>0</v>
      </c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>
        <f t="shared" si="1"/>
        <v>184298780</v>
      </c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>
        <f>BU10</f>
        <v>0</v>
      </c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3"/>
    </row>
    <row r="11" spans="1:166" ht="25.5" customHeight="1">
      <c r="A11" s="246" t="s">
        <v>227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7"/>
      <c r="AK11" s="106" t="s">
        <v>32</v>
      </c>
      <c r="AL11" s="107"/>
      <c r="AM11" s="107"/>
      <c r="AN11" s="107"/>
      <c r="AO11" s="107"/>
      <c r="AP11" s="107"/>
      <c r="AQ11" s="107" t="s">
        <v>145</v>
      </c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248">
        <v>184298780</v>
      </c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274">
        <v>0</v>
      </c>
      <c r="BV11" s="274"/>
      <c r="BW11" s="274"/>
      <c r="BX11" s="274"/>
      <c r="BY11" s="274"/>
      <c r="BZ11" s="274"/>
      <c r="CA11" s="274"/>
      <c r="CB11" s="274"/>
      <c r="CC11" s="274"/>
      <c r="CD11" s="274"/>
      <c r="CE11" s="274"/>
      <c r="CF11" s="274"/>
      <c r="CG11" s="274"/>
      <c r="CH11" s="274">
        <v>0</v>
      </c>
      <c r="CI11" s="274"/>
      <c r="CJ11" s="274"/>
      <c r="CK11" s="274"/>
      <c r="CL11" s="274"/>
      <c r="CM11" s="274"/>
      <c r="CN11" s="274"/>
      <c r="CO11" s="274"/>
      <c r="CP11" s="274"/>
      <c r="CQ11" s="274"/>
      <c r="CR11" s="274"/>
      <c r="CS11" s="274"/>
      <c r="CT11" s="274"/>
      <c r="CU11" s="274"/>
      <c r="CV11" s="274"/>
      <c r="CW11" s="274"/>
      <c r="CX11" s="274">
        <v>0</v>
      </c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4"/>
      <c r="DJ11" s="274"/>
      <c r="DK11" s="274">
        <v>0</v>
      </c>
      <c r="DL11" s="274"/>
      <c r="DM11" s="274"/>
      <c r="DN11" s="274"/>
      <c r="DO11" s="274"/>
      <c r="DP11" s="274"/>
      <c r="DQ11" s="274"/>
      <c r="DR11" s="274"/>
      <c r="DS11" s="274"/>
      <c r="DT11" s="274"/>
      <c r="DU11" s="274"/>
      <c r="DV11" s="274"/>
      <c r="DW11" s="274"/>
      <c r="DX11" s="274">
        <f t="shared" si="0"/>
        <v>0</v>
      </c>
      <c r="DY11" s="274"/>
      <c r="DZ11" s="274"/>
      <c r="EA11" s="274"/>
      <c r="EB11" s="274"/>
      <c r="EC11" s="274"/>
      <c r="ED11" s="274"/>
      <c r="EE11" s="274"/>
      <c r="EF11" s="274"/>
      <c r="EG11" s="274"/>
      <c r="EH11" s="274"/>
      <c r="EI11" s="274"/>
      <c r="EJ11" s="274"/>
      <c r="EK11" s="274">
        <f t="shared" si="1"/>
        <v>184298780</v>
      </c>
      <c r="EL11" s="274"/>
      <c r="EM11" s="274"/>
      <c r="EN11" s="274"/>
      <c r="EO11" s="274"/>
      <c r="EP11" s="274"/>
      <c r="EQ11" s="274"/>
      <c r="ER11" s="274"/>
      <c r="ES11" s="274"/>
      <c r="ET11" s="274"/>
      <c r="EU11" s="274"/>
      <c r="EV11" s="274"/>
      <c r="EW11" s="274"/>
      <c r="EX11" s="274">
        <f>BU11-DX11</f>
        <v>0</v>
      </c>
      <c r="EY11" s="274"/>
      <c r="EZ11" s="274"/>
      <c r="FA11" s="274"/>
      <c r="FB11" s="274"/>
      <c r="FC11" s="274"/>
      <c r="FD11" s="274"/>
      <c r="FE11" s="274"/>
      <c r="FF11" s="274"/>
      <c r="FG11" s="274"/>
      <c r="FH11" s="274"/>
      <c r="FI11" s="274"/>
      <c r="FJ11" s="275"/>
    </row>
    <row r="12" spans="1:166" ht="72" customHeight="1">
      <c r="A12" s="256" t="s">
        <v>229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7"/>
      <c r="AK12" s="258" t="s">
        <v>32</v>
      </c>
      <c r="AL12" s="259"/>
      <c r="AM12" s="259"/>
      <c r="AN12" s="259"/>
      <c r="AO12" s="259"/>
      <c r="AP12" s="259"/>
      <c r="AQ12" s="259" t="s">
        <v>189</v>
      </c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70">
        <f>BC13</f>
        <v>100000000</v>
      </c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2">
        <f>BU13</f>
        <v>0</v>
      </c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>
        <f>CH13</f>
        <v>0</v>
      </c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>
        <v>0</v>
      </c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>
        <v>0</v>
      </c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>
        <f t="shared" si="0"/>
        <v>0</v>
      </c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0">
        <f t="shared" si="1"/>
        <v>100000000</v>
      </c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2">
        <f>BU12</f>
        <v>0</v>
      </c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3"/>
    </row>
    <row r="13" spans="1:166" ht="20.25" customHeight="1">
      <c r="A13" s="246" t="s">
        <v>227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7"/>
      <c r="AK13" s="106" t="s">
        <v>32</v>
      </c>
      <c r="AL13" s="107"/>
      <c r="AM13" s="107"/>
      <c r="AN13" s="107"/>
      <c r="AO13" s="107"/>
      <c r="AP13" s="107"/>
      <c r="AQ13" s="107" t="s">
        <v>146</v>
      </c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248">
        <v>100000000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274">
        <v>0</v>
      </c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4"/>
      <c r="CG13" s="274"/>
      <c r="CH13" s="274">
        <v>0</v>
      </c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>
        <v>0</v>
      </c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>
        <v>0</v>
      </c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>
        <f t="shared" si="0"/>
        <v>0</v>
      </c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48">
        <f t="shared" si="1"/>
        <v>100000000</v>
      </c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274">
        <f>BU13-DX13</f>
        <v>0</v>
      </c>
      <c r="EY13" s="274"/>
      <c r="EZ13" s="274"/>
      <c r="FA13" s="274"/>
      <c r="FB13" s="274"/>
      <c r="FC13" s="274"/>
      <c r="FD13" s="274"/>
      <c r="FE13" s="274"/>
      <c r="FF13" s="274"/>
      <c r="FG13" s="274"/>
      <c r="FH13" s="274"/>
      <c r="FI13" s="274"/>
      <c r="FJ13" s="275"/>
    </row>
    <row r="14" spans="1:166" ht="99.75" customHeight="1">
      <c r="A14" s="256" t="s">
        <v>231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258" t="s">
        <v>32</v>
      </c>
      <c r="AL14" s="259"/>
      <c r="AM14" s="259"/>
      <c r="AN14" s="259"/>
      <c r="AO14" s="259"/>
      <c r="AP14" s="259"/>
      <c r="AQ14" s="259" t="s">
        <v>191</v>
      </c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70">
        <f>BC15</f>
        <v>5000000</v>
      </c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0">
        <f>BU15</f>
        <v>5000000</v>
      </c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2">
        <f>CH15</f>
        <v>0</v>
      </c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>
        <v>0</v>
      </c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>
        <v>0</v>
      </c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>
        <f t="shared" si="0"/>
        <v>0</v>
      </c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>
        <f t="shared" si="1"/>
        <v>5000000</v>
      </c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>
        <f>BU14</f>
        <v>5000000</v>
      </c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3"/>
    </row>
    <row r="15" spans="1:166" ht="25.5" customHeight="1">
      <c r="A15" s="246" t="s">
        <v>230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7"/>
      <c r="AK15" s="106" t="s">
        <v>32</v>
      </c>
      <c r="AL15" s="107"/>
      <c r="AM15" s="107"/>
      <c r="AN15" s="107"/>
      <c r="AO15" s="107"/>
      <c r="AP15" s="107"/>
      <c r="AQ15" s="107" t="s">
        <v>190</v>
      </c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248">
        <v>5000000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248">
        <v>5000000</v>
      </c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274">
        <v>0</v>
      </c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>
        <v>0</v>
      </c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>
        <v>0</v>
      </c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>
        <f t="shared" si="0"/>
        <v>0</v>
      </c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>
        <f t="shared" si="1"/>
        <v>5000000</v>
      </c>
      <c r="EL15" s="274"/>
      <c r="EM15" s="274"/>
      <c r="EN15" s="274"/>
      <c r="EO15" s="274"/>
      <c r="EP15" s="274"/>
      <c r="EQ15" s="274"/>
      <c r="ER15" s="274"/>
      <c r="ES15" s="274"/>
      <c r="ET15" s="274"/>
      <c r="EU15" s="274"/>
      <c r="EV15" s="274"/>
      <c r="EW15" s="274"/>
      <c r="EX15" s="274">
        <f>BU15-DX15</f>
        <v>5000000</v>
      </c>
      <c r="EY15" s="274"/>
      <c r="EZ15" s="274"/>
      <c r="FA15" s="274"/>
      <c r="FB15" s="274"/>
      <c r="FC15" s="274"/>
      <c r="FD15" s="274"/>
      <c r="FE15" s="274"/>
      <c r="FF15" s="274"/>
      <c r="FG15" s="274"/>
      <c r="FH15" s="274"/>
      <c r="FI15" s="274"/>
      <c r="FJ15" s="275"/>
    </row>
    <row r="16" spans="1:166" ht="72.75" customHeight="1">
      <c r="A16" s="256" t="s">
        <v>232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7"/>
      <c r="AK16" s="258" t="s">
        <v>32</v>
      </c>
      <c r="AL16" s="259"/>
      <c r="AM16" s="259"/>
      <c r="AN16" s="259"/>
      <c r="AO16" s="259"/>
      <c r="AP16" s="259"/>
      <c r="AQ16" s="259" t="s">
        <v>192</v>
      </c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70">
        <f>BC17</f>
        <v>2240000</v>
      </c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0">
        <f>BU17</f>
        <v>2240000</v>
      </c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2">
        <f>CH17</f>
        <v>0</v>
      </c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>
        <v>0</v>
      </c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>
        <v>0</v>
      </c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>
        <f t="shared" si="0"/>
        <v>0</v>
      </c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>
        <f t="shared" si="1"/>
        <v>2240000</v>
      </c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0">
        <f>BU16</f>
        <v>2240000</v>
      </c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6"/>
    </row>
    <row r="17" spans="1:166" ht="27" customHeight="1">
      <c r="A17" s="246" t="s">
        <v>230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7"/>
      <c r="AK17" s="106" t="s">
        <v>32</v>
      </c>
      <c r="AL17" s="107"/>
      <c r="AM17" s="107"/>
      <c r="AN17" s="107"/>
      <c r="AO17" s="107"/>
      <c r="AP17" s="107"/>
      <c r="AQ17" s="107" t="s">
        <v>147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248">
        <v>2240000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248">
        <v>2240000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274">
        <v>0</v>
      </c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>
        <v>0</v>
      </c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>
        <v>0</v>
      </c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>
        <f t="shared" si="0"/>
        <v>0</v>
      </c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>
        <f t="shared" si="1"/>
        <v>2240000</v>
      </c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48">
        <f>BU17-DX17</f>
        <v>2240000</v>
      </c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9"/>
    </row>
    <row r="18" spans="1:166" ht="76.5" customHeight="1">
      <c r="A18" s="256" t="s">
        <v>233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7"/>
      <c r="AK18" s="258" t="s">
        <v>32</v>
      </c>
      <c r="AL18" s="259"/>
      <c r="AM18" s="259"/>
      <c r="AN18" s="259"/>
      <c r="AO18" s="259"/>
      <c r="AP18" s="259"/>
      <c r="AQ18" s="259" t="s">
        <v>193</v>
      </c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70">
        <f>BC19</f>
        <v>13200000</v>
      </c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0">
        <f>BU19</f>
        <v>13200000</v>
      </c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2">
        <f>CH19</f>
        <v>40000</v>
      </c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>
        <v>0</v>
      </c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>
        <v>0</v>
      </c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>
        <f t="shared" si="0"/>
        <v>40000</v>
      </c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>
        <f t="shared" si="1"/>
        <v>13160000</v>
      </c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0">
        <f>BU18</f>
        <v>13200000</v>
      </c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6"/>
    </row>
    <row r="19" spans="1:166" ht="31.5" customHeight="1">
      <c r="A19" s="246" t="s">
        <v>230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7"/>
      <c r="AK19" s="106" t="s">
        <v>32</v>
      </c>
      <c r="AL19" s="107"/>
      <c r="AM19" s="107"/>
      <c r="AN19" s="107"/>
      <c r="AO19" s="107"/>
      <c r="AP19" s="107"/>
      <c r="AQ19" s="107" t="s">
        <v>171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248">
        <v>13200000</v>
      </c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248">
        <v>13200000</v>
      </c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274">
        <v>40000</v>
      </c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>
        <v>0</v>
      </c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>
        <v>0</v>
      </c>
      <c r="DL19" s="274"/>
      <c r="DM19" s="274"/>
      <c r="DN19" s="274"/>
      <c r="DO19" s="274"/>
      <c r="DP19" s="274"/>
      <c r="DQ19" s="274"/>
      <c r="DR19" s="274"/>
      <c r="DS19" s="274"/>
      <c r="DT19" s="274"/>
      <c r="DU19" s="274"/>
      <c r="DV19" s="274"/>
      <c r="DW19" s="274"/>
      <c r="DX19" s="274">
        <f t="shared" si="0"/>
        <v>40000</v>
      </c>
      <c r="DY19" s="274"/>
      <c r="DZ19" s="274"/>
      <c r="EA19" s="274"/>
      <c r="EB19" s="274"/>
      <c r="EC19" s="274"/>
      <c r="ED19" s="274"/>
      <c r="EE19" s="274"/>
      <c r="EF19" s="274"/>
      <c r="EG19" s="274"/>
      <c r="EH19" s="274"/>
      <c r="EI19" s="274"/>
      <c r="EJ19" s="274"/>
      <c r="EK19" s="274">
        <f t="shared" si="1"/>
        <v>13160000</v>
      </c>
      <c r="EL19" s="274"/>
      <c r="EM19" s="274"/>
      <c r="EN19" s="274"/>
      <c r="EO19" s="274"/>
      <c r="EP19" s="274"/>
      <c r="EQ19" s="274"/>
      <c r="ER19" s="274"/>
      <c r="ES19" s="274"/>
      <c r="ET19" s="274"/>
      <c r="EU19" s="274"/>
      <c r="EV19" s="274"/>
      <c r="EW19" s="274"/>
      <c r="EX19" s="248">
        <f>BU19-DX19</f>
        <v>13160000</v>
      </c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9"/>
    </row>
    <row r="20" spans="1:166" ht="56.25" customHeight="1">
      <c r="A20" s="256" t="s">
        <v>235</v>
      </c>
      <c r="B20" s="256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7"/>
      <c r="AK20" s="258" t="s">
        <v>32</v>
      </c>
      <c r="AL20" s="259"/>
      <c r="AM20" s="259"/>
      <c r="AN20" s="259"/>
      <c r="AO20" s="259"/>
      <c r="AP20" s="259"/>
      <c r="AQ20" s="259" t="s">
        <v>194</v>
      </c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70">
        <f>BC21</f>
        <v>3000000</v>
      </c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0">
        <f>BU21</f>
        <v>3000000</v>
      </c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2">
        <f>CH21</f>
        <v>138500</v>
      </c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>
        <v>0</v>
      </c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>
        <v>0</v>
      </c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>
        <f t="shared" si="0"/>
        <v>138500</v>
      </c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>
        <f t="shared" si="1"/>
        <v>2861500</v>
      </c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0">
        <f>BU20</f>
        <v>3000000</v>
      </c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6"/>
    </row>
    <row r="21" spans="1:166" ht="68.25" customHeight="1">
      <c r="A21" s="246" t="s">
        <v>234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7"/>
      <c r="AK21" s="106" t="s">
        <v>32</v>
      </c>
      <c r="AL21" s="107"/>
      <c r="AM21" s="107"/>
      <c r="AN21" s="107"/>
      <c r="AO21" s="107"/>
      <c r="AP21" s="107"/>
      <c r="AQ21" s="107" t="s">
        <v>148</v>
      </c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248">
        <v>3000000</v>
      </c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248">
        <v>3000000</v>
      </c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274">
        <v>138500</v>
      </c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>
        <v>0</v>
      </c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>
        <v>0</v>
      </c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>
        <f t="shared" si="0"/>
        <v>138500</v>
      </c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>
        <f t="shared" si="1"/>
        <v>2861500</v>
      </c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48">
        <f>BU21-DX21</f>
        <v>2861500</v>
      </c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9"/>
    </row>
    <row r="22" spans="1:166" ht="42" customHeight="1">
      <c r="A22" s="256" t="s">
        <v>236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7"/>
      <c r="AK22" s="258" t="s">
        <v>32</v>
      </c>
      <c r="AL22" s="259"/>
      <c r="AM22" s="259"/>
      <c r="AN22" s="259"/>
      <c r="AO22" s="259"/>
      <c r="AP22" s="259"/>
      <c r="AQ22" s="259" t="s">
        <v>195</v>
      </c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70">
        <f>BC23</f>
        <v>50000</v>
      </c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0">
        <f>BU23</f>
        <v>50000</v>
      </c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2">
        <f>CH23</f>
        <v>0</v>
      </c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>
        <v>0</v>
      </c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>
        <v>0</v>
      </c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>
        <f>CH22</f>
        <v>0</v>
      </c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>
        <f>BC22-DX22</f>
        <v>50000</v>
      </c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0">
        <f>BU22</f>
        <v>50000</v>
      </c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6"/>
    </row>
    <row r="23" spans="1:166" ht="66.75" customHeight="1">
      <c r="A23" s="246" t="s">
        <v>234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7"/>
      <c r="AK23" s="106" t="s">
        <v>32</v>
      </c>
      <c r="AL23" s="107"/>
      <c r="AM23" s="107"/>
      <c r="AN23" s="107"/>
      <c r="AO23" s="107"/>
      <c r="AP23" s="107"/>
      <c r="AQ23" s="107" t="s">
        <v>149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248">
        <v>50000</v>
      </c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248">
        <v>50000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274">
        <v>0</v>
      </c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>
        <v>0</v>
      </c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>
        <v>0</v>
      </c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>
        <f>CH23</f>
        <v>0</v>
      </c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>
        <f>BC23-DX23</f>
        <v>50000</v>
      </c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48">
        <f>BU23-DX23</f>
        <v>50000</v>
      </c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9"/>
    </row>
    <row r="24" spans="1:166" ht="96.75" customHeight="1">
      <c r="A24" s="256" t="s">
        <v>238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7"/>
      <c r="AK24" s="258" t="s">
        <v>32</v>
      </c>
      <c r="AL24" s="259"/>
      <c r="AM24" s="259"/>
      <c r="AN24" s="259"/>
      <c r="AO24" s="259"/>
      <c r="AP24" s="259"/>
      <c r="AQ24" s="259" t="s">
        <v>196</v>
      </c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70">
        <f>BC25</f>
        <v>28272000</v>
      </c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0">
        <f>BU25</f>
        <v>28272000</v>
      </c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2">
        <f>CH25</f>
        <v>0</v>
      </c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>
        <v>0</v>
      </c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>
        <v>0</v>
      </c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>
        <f t="shared" si="0"/>
        <v>0</v>
      </c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>
        <f t="shared" si="1"/>
        <v>28272000</v>
      </c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>
        <f>BU24</f>
        <v>28272000</v>
      </c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3"/>
    </row>
    <row r="25" spans="1:166" ht="42.75" customHeight="1">
      <c r="A25" s="246" t="s">
        <v>237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7"/>
      <c r="AK25" s="106" t="s">
        <v>32</v>
      </c>
      <c r="AL25" s="107"/>
      <c r="AM25" s="107"/>
      <c r="AN25" s="107"/>
      <c r="AO25" s="107"/>
      <c r="AP25" s="107"/>
      <c r="AQ25" s="107" t="s">
        <v>150</v>
      </c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248">
        <v>28272000</v>
      </c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248">
        <v>28272000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274">
        <v>0</v>
      </c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>
        <v>0</v>
      </c>
      <c r="CY25" s="274"/>
      <c r="CZ25" s="274"/>
      <c r="DA25" s="274"/>
      <c r="DB25" s="274"/>
      <c r="DC25" s="274"/>
      <c r="DD25" s="274"/>
      <c r="DE25" s="274"/>
      <c r="DF25" s="274"/>
      <c r="DG25" s="274"/>
      <c r="DH25" s="274"/>
      <c r="DI25" s="274"/>
      <c r="DJ25" s="274"/>
      <c r="DK25" s="274">
        <v>0</v>
      </c>
      <c r="DL25" s="274"/>
      <c r="DM25" s="274"/>
      <c r="DN25" s="274"/>
      <c r="DO25" s="274"/>
      <c r="DP25" s="274"/>
      <c r="DQ25" s="274"/>
      <c r="DR25" s="274"/>
      <c r="DS25" s="274"/>
      <c r="DT25" s="274"/>
      <c r="DU25" s="274"/>
      <c r="DV25" s="274"/>
      <c r="DW25" s="274"/>
      <c r="DX25" s="274">
        <f t="shared" si="0"/>
        <v>0</v>
      </c>
      <c r="DY25" s="274"/>
      <c r="DZ25" s="274"/>
      <c r="EA25" s="274"/>
      <c r="EB25" s="274"/>
      <c r="EC25" s="274"/>
      <c r="ED25" s="274"/>
      <c r="EE25" s="274"/>
      <c r="EF25" s="274"/>
      <c r="EG25" s="274"/>
      <c r="EH25" s="274"/>
      <c r="EI25" s="274"/>
      <c r="EJ25" s="274"/>
      <c r="EK25" s="274">
        <f t="shared" si="1"/>
        <v>28272000</v>
      </c>
      <c r="EL25" s="274"/>
      <c r="EM25" s="274"/>
      <c r="EN25" s="274"/>
      <c r="EO25" s="274"/>
      <c r="EP25" s="274"/>
      <c r="EQ25" s="274"/>
      <c r="ER25" s="274"/>
      <c r="ES25" s="274"/>
      <c r="ET25" s="274"/>
      <c r="EU25" s="274"/>
      <c r="EV25" s="274"/>
      <c r="EW25" s="274"/>
      <c r="EX25" s="274">
        <f>BU25-DX25</f>
        <v>28272000</v>
      </c>
      <c r="EY25" s="274"/>
      <c r="EZ25" s="274"/>
      <c r="FA25" s="274"/>
      <c r="FB25" s="274"/>
      <c r="FC25" s="274"/>
      <c r="FD25" s="274"/>
      <c r="FE25" s="274"/>
      <c r="FF25" s="274"/>
      <c r="FG25" s="274"/>
      <c r="FH25" s="274"/>
      <c r="FI25" s="274"/>
      <c r="FJ25" s="275"/>
    </row>
    <row r="26" spans="1:166" ht="96.75" customHeight="1">
      <c r="A26" s="256" t="s">
        <v>240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7"/>
      <c r="AK26" s="258" t="s">
        <v>32</v>
      </c>
      <c r="AL26" s="259"/>
      <c r="AM26" s="259"/>
      <c r="AN26" s="259"/>
      <c r="AO26" s="259"/>
      <c r="AP26" s="259"/>
      <c r="AQ26" s="259" t="s">
        <v>198</v>
      </c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270">
        <f>BC27</f>
        <v>232000000</v>
      </c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0">
        <f>BU27</f>
        <v>232000000</v>
      </c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2">
        <f>CH27</f>
        <v>0</v>
      </c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>
        <v>0</v>
      </c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>
        <v>0</v>
      </c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>
        <f>CH26</f>
        <v>0</v>
      </c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>
        <f>BC26-DX26</f>
        <v>232000000</v>
      </c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>
        <f>BU26</f>
        <v>232000000</v>
      </c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3"/>
    </row>
    <row r="27" spans="1:166" ht="27" customHeight="1">
      <c r="A27" s="246" t="s">
        <v>239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7"/>
      <c r="AK27" s="106" t="s">
        <v>32</v>
      </c>
      <c r="AL27" s="107"/>
      <c r="AM27" s="107"/>
      <c r="AN27" s="107"/>
      <c r="AO27" s="107"/>
      <c r="AP27" s="107"/>
      <c r="AQ27" s="107" t="s">
        <v>197</v>
      </c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248">
        <v>232000000</v>
      </c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248">
        <v>232000000</v>
      </c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274">
        <v>0</v>
      </c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>
        <v>0</v>
      </c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>
        <v>0</v>
      </c>
      <c r="DL27" s="274"/>
      <c r="DM27" s="274"/>
      <c r="DN27" s="274"/>
      <c r="DO27" s="274"/>
      <c r="DP27" s="274"/>
      <c r="DQ27" s="274"/>
      <c r="DR27" s="274"/>
      <c r="DS27" s="274"/>
      <c r="DT27" s="274"/>
      <c r="DU27" s="274"/>
      <c r="DV27" s="274"/>
      <c r="DW27" s="274"/>
      <c r="DX27" s="274">
        <f>CH27</f>
        <v>0</v>
      </c>
      <c r="DY27" s="274"/>
      <c r="DZ27" s="274"/>
      <c r="EA27" s="274"/>
      <c r="EB27" s="274"/>
      <c r="EC27" s="274"/>
      <c r="ED27" s="274"/>
      <c r="EE27" s="274"/>
      <c r="EF27" s="274"/>
      <c r="EG27" s="274"/>
      <c r="EH27" s="274"/>
      <c r="EI27" s="274"/>
      <c r="EJ27" s="274"/>
      <c r="EK27" s="274">
        <f>BC27-DX27</f>
        <v>232000000</v>
      </c>
      <c r="EL27" s="274"/>
      <c r="EM27" s="274"/>
      <c r="EN27" s="274"/>
      <c r="EO27" s="274"/>
      <c r="EP27" s="274"/>
      <c r="EQ27" s="274"/>
      <c r="ER27" s="274"/>
      <c r="ES27" s="274"/>
      <c r="ET27" s="274"/>
      <c r="EU27" s="274"/>
      <c r="EV27" s="274"/>
      <c r="EW27" s="274"/>
      <c r="EX27" s="274">
        <f>BU27-DX27</f>
        <v>232000000</v>
      </c>
      <c r="EY27" s="274"/>
      <c r="EZ27" s="274"/>
      <c r="FA27" s="274"/>
      <c r="FB27" s="274"/>
      <c r="FC27" s="274"/>
      <c r="FD27" s="274"/>
      <c r="FE27" s="274"/>
      <c r="FF27" s="274"/>
      <c r="FG27" s="274"/>
      <c r="FH27" s="274"/>
      <c r="FI27" s="274"/>
      <c r="FJ27" s="275"/>
    </row>
    <row r="28" spans="1:166" ht="75.75" customHeight="1">
      <c r="A28" s="256" t="s">
        <v>242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7"/>
      <c r="AK28" s="258" t="s">
        <v>32</v>
      </c>
      <c r="AL28" s="259"/>
      <c r="AM28" s="259"/>
      <c r="AN28" s="259"/>
      <c r="AO28" s="259"/>
      <c r="AP28" s="259"/>
      <c r="AQ28" s="259" t="s">
        <v>199</v>
      </c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70">
        <f>BC29</f>
        <v>1680000000</v>
      </c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0">
        <f>BU29</f>
        <v>1680000000</v>
      </c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0">
        <f>CH29</f>
        <v>161557150.71</v>
      </c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2">
        <v>0</v>
      </c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>
        <v>0</v>
      </c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0">
        <f t="shared" si="0"/>
        <v>161557150.71</v>
      </c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0">
        <f t="shared" si="1"/>
        <v>1518442849.29</v>
      </c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0">
        <f>BU28</f>
        <v>1680000000</v>
      </c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6"/>
    </row>
    <row r="29" spans="1:166" ht="24.75" customHeight="1">
      <c r="A29" s="246" t="s">
        <v>241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7"/>
      <c r="AK29" s="106" t="s">
        <v>32</v>
      </c>
      <c r="AL29" s="107"/>
      <c r="AM29" s="107"/>
      <c r="AN29" s="107"/>
      <c r="AO29" s="107"/>
      <c r="AP29" s="107"/>
      <c r="AQ29" s="107" t="s">
        <v>151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248">
        <v>1680000000</v>
      </c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248">
        <v>1680000000</v>
      </c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248">
        <v>161557150.71</v>
      </c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274">
        <v>0</v>
      </c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>
        <v>0</v>
      </c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48">
        <f t="shared" si="0"/>
        <v>161557150.71</v>
      </c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248">
        <f t="shared" si="1"/>
        <v>1518442849.29</v>
      </c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248">
        <f>BU29-DX29</f>
        <v>1518442849.29</v>
      </c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9"/>
    </row>
    <row r="30" spans="1:166" ht="106.5" customHeight="1">
      <c r="A30" s="256" t="s">
        <v>244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7"/>
      <c r="AK30" s="258" t="s">
        <v>32</v>
      </c>
      <c r="AL30" s="259"/>
      <c r="AM30" s="259"/>
      <c r="AN30" s="259"/>
      <c r="AO30" s="259"/>
      <c r="AP30" s="259"/>
      <c r="AQ30" s="259" t="s">
        <v>200</v>
      </c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72">
        <f>BC31</f>
        <v>621204200</v>
      </c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0">
        <f>BU31</f>
        <v>621204200</v>
      </c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0">
        <f>CH31</f>
        <v>248481680</v>
      </c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2">
        <v>0</v>
      </c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>
        <v>0</v>
      </c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0">
        <f t="shared" si="0"/>
        <v>248481680</v>
      </c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2">
        <f t="shared" si="1"/>
        <v>372722520</v>
      </c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>
        <f>BU30</f>
        <v>621204200</v>
      </c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3"/>
    </row>
    <row r="31" spans="1:166" ht="25.5" customHeight="1">
      <c r="A31" s="246" t="s">
        <v>243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7"/>
      <c r="AK31" s="106" t="s">
        <v>32</v>
      </c>
      <c r="AL31" s="107"/>
      <c r="AM31" s="107"/>
      <c r="AN31" s="107"/>
      <c r="AO31" s="107"/>
      <c r="AP31" s="107"/>
      <c r="AQ31" s="107" t="s">
        <v>152</v>
      </c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274">
        <v>621204200</v>
      </c>
      <c r="BD31" s="274"/>
      <c r="BE31" s="274"/>
      <c r="BF31" s="274"/>
      <c r="BG31" s="274"/>
      <c r="BH31" s="274"/>
      <c r="BI31" s="274"/>
      <c r="BJ31" s="274"/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48">
        <v>621204200</v>
      </c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248">
        <v>248481680</v>
      </c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274">
        <v>0</v>
      </c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>
        <v>0</v>
      </c>
      <c r="DL31" s="274"/>
      <c r="DM31" s="274"/>
      <c r="DN31" s="274"/>
      <c r="DO31" s="274"/>
      <c r="DP31" s="274"/>
      <c r="DQ31" s="274"/>
      <c r="DR31" s="274"/>
      <c r="DS31" s="274"/>
      <c r="DT31" s="274"/>
      <c r="DU31" s="274"/>
      <c r="DV31" s="274"/>
      <c r="DW31" s="274"/>
      <c r="DX31" s="248">
        <f t="shared" si="0"/>
        <v>248481680</v>
      </c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274">
        <f t="shared" si="1"/>
        <v>372722520</v>
      </c>
      <c r="EL31" s="274"/>
      <c r="EM31" s="274"/>
      <c r="EN31" s="274"/>
      <c r="EO31" s="274"/>
      <c r="EP31" s="274"/>
      <c r="EQ31" s="274"/>
      <c r="ER31" s="274"/>
      <c r="ES31" s="274"/>
      <c r="ET31" s="274"/>
      <c r="EU31" s="274"/>
      <c r="EV31" s="274"/>
      <c r="EW31" s="274"/>
      <c r="EX31" s="274">
        <f>BU31-DX31</f>
        <v>372722520</v>
      </c>
      <c r="EY31" s="274"/>
      <c r="EZ31" s="274"/>
      <c r="FA31" s="274"/>
      <c r="FB31" s="274"/>
      <c r="FC31" s="274"/>
      <c r="FD31" s="274"/>
      <c r="FE31" s="274"/>
      <c r="FF31" s="274"/>
      <c r="FG31" s="274"/>
      <c r="FH31" s="274"/>
      <c r="FI31" s="274"/>
      <c r="FJ31" s="275"/>
    </row>
    <row r="32" spans="1:166" ht="107.25" customHeight="1">
      <c r="A32" s="256" t="s">
        <v>246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7"/>
      <c r="AK32" s="258" t="s">
        <v>32</v>
      </c>
      <c r="AL32" s="259"/>
      <c r="AM32" s="259"/>
      <c r="AN32" s="259"/>
      <c r="AO32" s="259"/>
      <c r="AP32" s="259"/>
      <c r="AQ32" s="259" t="s">
        <v>201</v>
      </c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70">
        <f>BC33</f>
        <v>148000000</v>
      </c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0">
        <f>BU33</f>
        <v>148000000</v>
      </c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2">
        <f>CH33</f>
        <v>18012000</v>
      </c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>
        <v>0</v>
      </c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>
        <v>0</v>
      </c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>
        <f t="shared" si="0"/>
        <v>18012000</v>
      </c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>
        <f t="shared" si="1"/>
        <v>129988000</v>
      </c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0">
        <f>BU32</f>
        <v>148000000</v>
      </c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6"/>
    </row>
    <row r="33" spans="1:166" ht="27" customHeight="1">
      <c r="A33" s="246" t="s">
        <v>245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7"/>
      <c r="AK33" s="106" t="s">
        <v>32</v>
      </c>
      <c r="AL33" s="107"/>
      <c r="AM33" s="107"/>
      <c r="AN33" s="107"/>
      <c r="AO33" s="107"/>
      <c r="AP33" s="107"/>
      <c r="AQ33" s="107" t="s">
        <v>153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248">
        <v>148000000</v>
      </c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248">
        <v>148000000</v>
      </c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274">
        <v>18012000</v>
      </c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>
        <v>0</v>
      </c>
      <c r="CY33" s="274"/>
      <c r="CZ33" s="274"/>
      <c r="DA33" s="274"/>
      <c r="DB33" s="274"/>
      <c r="DC33" s="274"/>
      <c r="DD33" s="274"/>
      <c r="DE33" s="274"/>
      <c r="DF33" s="274"/>
      <c r="DG33" s="274"/>
      <c r="DH33" s="274"/>
      <c r="DI33" s="274"/>
      <c r="DJ33" s="274"/>
      <c r="DK33" s="274">
        <v>0</v>
      </c>
      <c r="DL33" s="274"/>
      <c r="DM33" s="274"/>
      <c r="DN33" s="274"/>
      <c r="DO33" s="274"/>
      <c r="DP33" s="274"/>
      <c r="DQ33" s="274"/>
      <c r="DR33" s="274"/>
      <c r="DS33" s="274"/>
      <c r="DT33" s="274"/>
      <c r="DU33" s="274"/>
      <c r="DV33" s="274"/>
      <c r="DW33" s="274"/>
      <c r="DX33" s="274">
        <f t="shared" si="0"/>
        <v>18012000</v>
      </c>
      <c r="DY33" s="274"/>
      <c r="DZ33" s="274"/>
      <c r="EA33" s="274"/>
      <c r="EB33" s="274"/>
      <c r="EC33" s="274"/>
      <c r="ED33" s="274"/>
      <c r="EE33" s="274"/>
      <c r="EF33" s="274"/>
      <c r="EG33" s="274"/>
      <c r="EH33" s="274"/>
      <c r="EI33" s="274"/>
      <c r="EJ33" s="274"/>
      <c r="EK33" s="274">
        <f t="shared" si="1"/>
        <v>129988000</v>
      </c>
      <c r="EL33" s="274"/>
      <c r="EM33" s="274"/>
      <c r="EN33" s="274"/>
      <c r="EO33" s="274"/>
      <c r="EP33" s="274"/>
      <c r="EQ33" s="274"/>
      <c r="ER33" s="274"/>
      <c r="ES33" s="274"/>
      <c r="ET33" s="274"/>
      <c r="EU33" s="274"/>
      <c r="EV33" s="274"/>
      <c r="EW33" s="274"/>
      <c r="EX33" s="248">
        <f>BU33-DX33</f>
        <v>129988000</v>
      </c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9"/>
    </row>
    <row r="34" spans="1:166" ht="122.25" customHeight="1">
      <c r="A34" s="256" t="s">
        <v>247</v>
      </c>
      <c r="B34" s="256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7"/>
      <c r="AK34" s="258" t="s">
        <v>32</v>
      </c>
      <c r="AL34" s="259"/>
      <c r="AM34" s="259"/>
      <c r="AN34" s="259"/>
      <c r="AO34" s="259"/>
      <c r="AP34" s="259"/>
      <c r="AQ34" s="259" t="s">
        <v>202</v>
      </c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70">
        <f>BC35</f>
        <v>100000000</v>
      </c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0">
        <f>BU35</f>
        <v>100000000</v>
      </c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2">
        <f>CH35</f>
        <v>0</v>
      </c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>
        <v>0</v>
      </c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>
        <v>0</v>
      </c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>
        <f aca="true" t="shared" si="2" ref="DX34:DX39">CH34</f>
        <v>0</v>
      </c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>
        <f aca="true" t="shared" si="3" ref="EK34:EK39">BC34-DX34</f>
        <v>100000000</v>
      </c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0">
        <f>BU34</f>
        <v>100000000</v>
      </c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6"/>
    </row>
    <row r="35" spans="1:166" ht="27" customHeight="1">
      <c r="A35" s="27"/>
      <c r="B35" s="27"/>
      <c r="C35" s="246" t="s">
        <v>245</v>
      </c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8"/>
      <c r="AK35" s="106" t="s">
        <v>32</v>
      </c>
      <c r="AL35" s="107"/>
      <c r="AM35" s="107"/>
      <c r="AN35" s="107"/>
      <c r="AO35" s="107"/>
      <c r="AP35" s="107"/>
      <c r="AQ35" s="107" t="s">
        <v>154</v>
      </c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248">
        <v>100000000</v>
      </c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248">
        <v>100000000</v>
      </c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274">
        <v>0</v>
      </c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>
        <v>0</v>
      </c>
      <c r="CY35" s="274"/>
      <c r="CZ35" s="274"/>
      <c r="DA35" s="274"/>
      <c r="DB35" s="274"/>
      <c r="DC35" s="274"/>
      <c r="DD35" s="274"/>
      <c r="DE35" s="274"/>
      <c r="DF35" s="274"/>
      <c r="DG35" s="274"/>
      <c r="DH35" s="274"/>
      <c r="DI35" s="274"/>
      <c r="DJ35" s="274"/>
      <c r="DK35" s="274">
        <v>0</v>
      </c>
      <c r="DL35" s="274"/>
      <c r="DM35" s="274"/>
      <c r="DN35" s="274"/>
      <c r="DO35" s="274"/>
      <c r="DP35" s="274"/>
      <c r="DQ35" s="274"/>
      <c r="DR35" s="274"/>
      <c r="DS35" s="274"/>
      <c r="DT35" s="274"/>
      <c r="DU35" s="274"/>
      <c r="DV35" s="274"/>
      <c r="DW35" s="274"/>
      <c r="DX35" s="274">
        <f t="shared" si="2"/>
        <v>0</v>
      </c>
      <c r="DY35" s="274"/>
      <c r="DZ35" s="274"/>
      <c r="EA35" s="274"/>
      <c r="EB35" s="274"/>
      <c r="EC35" s="274"/>
      <c r="ED35" s="274"/>
      <c r="EE35" s="274"/>
      <c r="EF35" s="274"/>
      <c r="EG35" s="274"/>
      <c r="EH35" s="274"/>
      <c r="EI35" s="274"/>
      <c r="EJ35" s="274"/>
      <c r="EK35" s="274">
        <f t="shared" si="3"/>
        <v>100000000</v>
      </c>
      <c r="EL35" s="274"/>
      <c r="EM35" s="274"/>
      <c r="EN35" s="274"/>
      <c r="EO35" s="274"/>
      <c r="EP35" s="274"/>
      <c r="EQ35" s="274"/>
      <c r="ER35" s="274"/>
      <c r="ES35" s="274"/>
      <c r="ET35" s="274"/>
      <c r="EU35" s="274"/>
      <c r="EV35" s="274"/>
      <c r="EW35" s="274"/>
      <c r="EX35" s="274">
        <f>BU35-DX35</f>
        <v>100000000</v>
      </c>
      <c r="EY35" s="274"/>
      <c r="EZ35" s="274"/>
      <c r="FA35" s="274"/>
      <c r="FB35" s="274"/>
      <c r="FC35" s="274"/>
      <c r="FD35" s="274"/>
      <c r="FE35" s="274"/>
      <c r="FF35" s="274"/>
      <c r="FG35" s="274"/>
      <c r="FH35" s="274"/>
      <c r="FI35" s="274"/>
      <c r="FJ35" s="275"/>
    </row>
    <row r="36" spans="1:166" ht="118.5" customHeight="1">
      <c r="A36" s="27"/>
      <c r="B36" s="27"/>
      <c r="C36" s="256" t="s">
        <v>248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258" t="s">
        <v>32</v>
      </c>
      <c r="AL36" s="259"/>
      <c r="AM36" s="259"/>
      <c r="AN36" s="259"/>
      <c r="AO36" s="259"/>
      <c r="AP36" s="259"/>
      <c r="AQ36" s="259" t="s">
        <v>203</v>
      </c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70">
        <f>BC37</f>
        <v>100000000</v>
      </c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0">
        <f>BU37</f>
        <v>100000000</v>
      </c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2">
        <f>CH37</f>
        <v>0</v>
      </c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>
        <v>0</v>
      </c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>
        <v>0</v>
      </c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>
        <f t="shared" si="2"/>
        <v>0</v>
      </c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>
        <f t="shared" si="3"/>
        <v>100000000</v>
      </c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0">
        <f>BU36</f>
        <v>100000000</v>
      </c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6"/>
    </row>
    <row r="37" spans="1:166" ht="27" customHeight="1">
      <c r="A37" s="27"/>
      <c r="B37" s="27"/>
      <c r="C37" s="246" t="s">
        <v>245</v>
      </c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8"/>
      <c r="AK37" s="106" t="s">
        <v>32</v>
      </c>
      <c r="AL37" s="107"/>
      <c r="AM37" s="107"/>
      <c r="AN37" s="107"/>
      <c r="AO37" s="107"/>
      <c r="AP37" s="107"/>
      <c r="AQ37" s="107" t="s">
        <v>155</v>
      </c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248">
        <v>100000000</v>
      </c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248">
        <v>100000000</v>
      </c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274">
        <v>0</v>
      </c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>
        <v>0</v>
      </c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>
        <v>0</v>
      </c>
      <c r="DL37" s="274"/>
      <c r="DM37" s="274"/>
      <c r="DN37" s="274"/>
      <c r="DO37" s="274"/>
      <c r="DP37" s="274"/>
      <c r="DQ37" s="274"/>
      <c r="DR37" s="274"/>
      <c r="DS37" s="274"/>
      <c r="DT37" s="274"/>
      <c r="DU37" s="274"/>
      <c r="DV37" s="274"/>
      <c r="DW37" s="274"/>
      <c r="DX37" s="274">
        <f t="shared" si="2"/>
        <v>0</v>
      </c>
      <c r="DY37" s="274"/>
      <c r="DZ37" s="274"/>
      <c r="EA37" s="274"/>
      <c r="EB37" s="274"/>
      <c r="EC37" s="274"/>
      <c r="ED37" s="274"/>
      <c r="EE37" s="274"/>
      <c r="EF37" s="274"/>
      <c r="EG37" s="274"/>
      <c r="EH37" s="274"/>
      <c r="EI37" s="274"/>
      <c r="EJ37" s="274"/>
      <c r="EK37" s="274">
        <f t="shared" si="3"/>
        <v>100000000</v>
      </c>
      <c r="EL37" s="274"/>
      <c r="EM37" s="274"/>
      <c r="EN37" s="274"/>
      <c r="EO37" s="274"/>
      <c r="EP37" s="274"/>
      <c r="EQ37" s="274"/>
      <c r="ER37" s="274"/>
      <c r="ES37" s="274"/>
      <c r="ET37" s="274"/>
      <c r="EU37" s="274"/>
      <c r="EV37" s="274"/>
      <c r="EW37" s="274"/>
      <c r="EX37" s="248">
        <f>BU37-DX37</f>
        <v>100000000</v>
      </c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9"/>
    </row>
    <row r="38" spans="1:166" ht="128.25" customHeight="1">
      <c r="A38" s="256" t="s">
        <v>249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7"/>
      <c r="AK38" s="258" t="s">
        <v>32</v>
      </c>
      <c r="AL38" s="259"/>
      <c r="AM38" s="259"/>
      <c r="AN38" s="259"/>
      <c r="AO38" s="259"/>
      <c r="AP38" s="259"/>
      <c r="AQ38" s="259" t="s">
        <v>204</v>
      </c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70">
        <f>BC39</f>
        <v>507396700</v>
      </c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0">
        <f>BU39</f>
        <v>507396700</v>
      </c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2">
        <f>CH39</f>
        <v>0</v>
      </c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>
        <v>0</v>
      </c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>
        <v>0</v>
      </c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>
        <f t="shared" si="2"/>
        <v>0</v>
      </c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>
        <f t="shared" si="3"/>
        <v>507396700</v>
      </c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0">
        <f>BU38</f>
        <v>507396700</v>
      </c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6"/>
    </row>
    <row r="39" spans="1:166" ht="27" customHeight="1">
      <c r="A39" s="246" t="s">
        <v>245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7"/>
      <c r="AK39" s="106" t="s">
        <v>32</v>
      </c>
      <c r="AL39" s="107"/>
      <c r="AM39" s="107"/>
      <c r="AN39" s="107"/>
      <c r="AO39" s="107"/>
      <c r="AP39" s="107"/>
      <c r="AQ39" s="107" t="s">
        <v>156</v>
      </c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248">
        <v>507396700</v>
      </c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248">
        <v>507396700</v>
      </c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274">
        <v>0</v>
      </c>
      <c r="CI39" s="274"/>
      <c r="CJ39" s="274"/>
      <c r="CK39" s="274"/>
      <c r="CL39" s="274"/>
      <c r="CM39" s="274"/>
      <c r="CN39" s="274"/>
      <c r="CO39" s="274"/>
      <c r="CP39" s="274"/>
      <c r="CQ39" s="274"/>
      <c r="CR39" s="274"/>
      <c r="CS39" s="274"/>
      <c r="CT39" s="274"/>
      <c r="CU39" s="274"/>
      <c r="CV39" s="274"/>
      <c r="CW39" s="274"/>
      <c r="CX39" s="274">
        <v>0</v>
      </c>
      <c r="CY39" s="274"/>
      <c r="CZ39" s="274"/>
      <c r="DA39" s="274"/>
      <c r="DB39" s="274"/>
      <c r="DC39" s="274"/>
      <c r="DD39" s="274"/>
      <c r="DE39" s="274"/>
      <c r="DF39" s="274"/>
      <c r="DG39" s="274"/>
      <c r="DH39" s="274"/>
      <c r="DI39" s="274"/>
      <c r="DJ39" s="274"/>
      <c r="DK39" s="274">
        <v>0</v>
      </c>
      <c r="DL39" s="274"/>
      <c r="DM39" s="274"/>
      <c r="DN39" s="274"/>
      <c r="DO39" s="274"/>
      <c r="DP39" s="274"/>
      <c r="DQ39" s="274"/>
      <c r="DR39" s="274"/>
      <c r="DS39" s="274"/>
      <c r="DT39" s="274"/>
      <c r="DU39" s="274"/>
      <c r="DV39" s="274"/>
      <c r="DW39" s="274"/>
      <c r="DX39" s="274">
        <f t="shared" si="2"/>
        <v>0</v>
      </c>
      <c r="DY39" s="274"/>
      <c r="DZ39" s="274"/>
      <c r="EA39" s="274"/>
      <c r="EB39" s="274"/>
      <c r="EC39" s="274"/>
      <c r="ED39" s="274"/>
      <c r="EE39" s="274"/>
      <c r="EF39" s="274"/>
      <c r="EG39" s="274"/>
      <c r="EH39" s="274"/>
      <c r="EI39" s="274"/>
      <c r="EJ39" s="274"/>
      <c r="EK39" s="274">
        <f t="shared" si="3"/>
        <v>507396700</v>
      </c>
      <c r="EL39" s="274"/>
      <c r="EM39" s="274"/>
      <c r="EN39" s="274"/>
      <c r="EO39" s="274"/>
      <c r="EP39" s="274"/>
      <c r="EQ39" s="274"/>
      <c r="ER39" s="274"/>
      <c r="ES39" s="274"/>
      <c r="ET39" s="274"/>
      <c r="EU39" s="274"/>
      <c r="EV39" s="274"/>
      <c r="EW39" s="274"/>
      <c r="EX39" s="274">
        <f>BU39-DX39</f>
        <v>507396700</v>
      </c>
      <c r="EY39" s="274"/>
      <c r="EZ39" s="274"/>
      <c r="FA39" s="274"/>
      <c r="FB39" s="274"/>
      <c r="FC39" s="274"/>
      <c r="FD39" s="274"/>
      <c r="FE39" s="274"/>
      <c r="FF39" s="274"/>
      <c r="FG39" s="274"/>
      <c r="FH39" s="274"/>
      <c r="FI39" s="274"/>
      <c r="FJ39" s="275"/>
    </row>
    <row r="40" spans="1:166" ht="96" customHeight="1">
      <c r="A40" s="256" t="s">
        <v>250</v>
      </c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7"/>
      <c r="AK40" s="258" t="s">
        <v>32</v>
      </c>
      <c r="AL40" s="259"/>
      <c r="AM40" s="259"/>
      <c r="AN40" s="259"/>
      <c r="AO40" s="259"/>
      <c r="AP40" s="259"/>
      <c r="AQ40" s="259" t="s">
        <v>205</v>
      </c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70">
        <f>BC41</f>
        <v>3000000</v>
      </c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0">
        <f>BU41</f>
        <v>3000000</v>
      </c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2">
        <f>CH41</f>
        <v>0</v>
      </c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>
        <v>0</v>
      </c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>
        <v>0</v>
      </c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>
        <f>CH40</f>
        <v>0</v>
      </c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>
        <f>BC40-DX40</f>
        <v>3000000</v>
      </c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0">
        <f>BU40</f>
        <v>3000000</v>
      </c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6"/>
    </row>
    <row r="41" spans="1:166" ht="27" customHeight="1">
      <c r="A41" s="246" t="s">
        <v>245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7"/>
      <c r="AK41" s="106" t="s">
        <v>32</v>
      </c>
      <c r="AL41" s="107"/>
      <c r="AM41" s="107"/>
      <c r="AN41" s="107"/>
      <c r="AO41" s="107"/>
      <c r="AP41" s="107"/>
      <c r="AQ41" s="107" t="s">
        <v>157</v>
      </c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248">
        <v>3000000</v>
      </c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248">
        <v>3000000</v>
      </c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274">
        <v>0</v>
      </c>
      <c r="CI41" s="274"/>
      <c r="CJ41" s="274"/>
      <c r="CK41" s="274"/>
      <c r="CL41" s="274"/>
      <c r="CM41" s="274"/>
      <c r="CN41" s="274"/>
      <c r="CO41" s="274"/>
      <c r="CP41" s="274"/>
      <c r="CQ41" s="274"/>
      <c r="CR41" s="274"/>
      <c r="CS41" s="274"/>
      <c r="CT41" s="274"/>
      <c r="CU41" s="274"/>
      <c r="CV41" s="274"/>
      <c r="CW41" s="274"/>
      <c r="CX41" s="274">
        <v>0</v>
      </c>
      <c r="CY41" s="274"/>
      <c r="CZ41" s="274"/>
      <c r="DA41" s="274"/>
      <c r="DB41" s="274"/>
      <c r="DC41" s="274"/>
      <c r="DD41" s="274"/>
      <c r="DE41" s="274"/>
      <c r="DF41" s="274"/>
      <c r="DG41" s="274"/>
      <c r="DH41" s="274"/>
      <c r="DI41" s="274"/>
      <c r="DJ41" s="274"/>
      <c r="DK41" s="274">
        <v>0</v>
      </c>
      <c r="DL41" s="274"/>
      <c r="DM41" s="274"/>
      <c r="DN41" s="274"/>
      <c r="DO41" s="274"/>
      <c r="DP41" s="274"/>
      <c r="DQ41" s="274"/>
      <c r="DR41" s="274"/>
      <c r="DS41" s="274"/>
      <c r="DT41" s="274"/>
      <c r="DU41" s="274"/>
      <c r="DV41" s="274"/>
      <c r="DW41" s="274"/>
      <c r="DX41" s="274">
        <f>CH41</f>
        <v>0</v>
      </c>
      <c r="DY41" s="274"/>
      <c r="DZ41" s="274"/>
      <c r="EA41" s="274"/>
      <c r="EB41" s="274"/>
      <c r="EC41" s="274"/>
      <c r="ED41" s="274"/>
      <c r="EE41" s="274"/>
      <c r="EF41" s="274"/>
      <c r="EG41" s="274"/>
      <c r="EH41" s="274"/>
      <c r="EI41" s="274"/>
      <c r="EJ41" s="274"/>
      <c r="EK41" s="274">
        <f>BC41-DX41</f>
        <v>3000000</v>
      </c>
      <c r="EL41" s="274"/>
      <c r="EM41" s="274"/>
      <c r="EN41" s="274"/>
      <c r="EO41" s="274"/>
      <c r="EP41" s="274"/>
      <c r="EQ41" s="274"/>
      <c r="ER41" s="274"/>
      <c r="ES41" s="274"/>
      <c r="ET41" s="274"/>
      <c r="EU41" s="274"/>
      <c r="EV41" s="274"/>
      <c r="EW41" s="274"/>
      <c r="EX41" s="281">
        <f>BU41-DX41</f>
        <v>3000000</v>
      </c>
      <c r="EY41" s="282"/>
      <c r="EZ41" s="282"/>
      <c r="FA41" s="282"/>
      <c r="FB41" s="282"/>
      <c r="FC41" s="282"/>
      <c r="FD41" s="282"/>
      <c r="FE41" s="282"/>
      <c r="FF41" s="282"/>
      <c r="FG41" s="282"/>
      <c r="FH41" s="282"/>
      <c r="FI41" s="282"/>
      <c r="FJ41" s="283"/>
    </row>
    <row r="42" spans="1:166" ht="141" customHeight="1">
      <c r="A42" s="256" t="s">
        <v>251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7"/>
      <c r="AK42" s="258" t="s">
        <v>32</v>
      </c>
      <c r="AL42" s="259"/>
      <c r="AM42" s="259"/>
      <c r="AN42" s="259"/>
      <c r="AO42" s="259"/>
      <c r="AP42" s="259"/>
      <c r="AQ42" s="259" t="s">
        <v>206</v>
      </c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70">
        <f>BC43</f>
        <v>770439300</v>
      </c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0">
        <f>BU43</f>
        <v>770439300</v>
      </c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2">
        <f>CH43</f>
        <v>0</v>
      </c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>
        <v>0</v>
      </c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>
        <v>0</v>
      </c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>
        <f>CH42</f>
        <v>0</v>
      </c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>
        <f>BC42-DX42</f>
        <v>770439300</v>
      </c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0">
        <f>BU42</f>
        <v>770439300</v>
      </c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6"/>
    </row>
    <row r="43" spans="1:166" ht="27" customHeight="1">
      <c r="A43" s="246" t="s">
        <v>245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7"/>
      <c r="AK43" s="106" t="s">
        <v>32</v>
      </c>
      <c r="AL43" s="107"/>
      <c r="AM43" s="107"/>
      <c r="AN43" s="107"/>
      <c r="AO43" s="107"/>
      <c r="AP43" s="107"/>
      <c r="AQ43" s="107" t="s">
        <v>158</v>
      </c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248">
        <v>770439300</v>
      </c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248">
        <v>770439300</v>
      </c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274">
        <v>0</v>
      </c>
      <c r="CI43" s="274"/>
      <c r="CJ43" s="274"/>
      <c r="CK43" s="274"/>
      <c r="CL43" s="274"/>
      <c r="CM43" s="274"/>
      <c r="CN43" s="274"/>
      <c r="CO43" s="274"/>
      <c r="CP43" s="274"/>
      <c r="CQ43" s="274"/>
      <c r="CR43" s="274"/>
      <c r="CS43" s="274"/>
      <c r="CT43" s="274"/>
      <c r="CU43" s="274"/>
      <c r="CV43" s="274"/>
      <c r="CW43" s="274"/>
      <c r="CX43" s="274">
        <v>0</v>
      </c>
      <c r="CY43" s="274"/>
      <c r="CZ43" s="274"/>
      <c r="DA43" s="274"/>
      <c r="DB43" s="274"/>
      <c r="DC43" s="274"/>
      <c r="DD43" s="274"/>
      <c r="DE43" s="274"/>
      <c r="DF43" s="274"/>
      <c r="DG43" s="274"/>
      <c r="DH43" s="274"/>
      <c r="DI43" s="274"/>
      <c r="DJ43" s="274"/>
      <c r="DK43" s="274">
        <v>0</v>
      </c>
      <c r="DL43" s="274"/>
      <c r="DM43" s="274"/>
      <c r="DN43" s="274"/>
      <c r="DO43" s="274"/>
      <c r="DP43" s="274"/>
      <c r="DQ43" s="274"/>
      <c r="DR43" s="274"/>
      <c r="DS43" s="274"/>
      <c r="DT43" s="274"/>
      <c r="DU43" s="274"/>
      <c r="DV43" s="274"/>
      <c r="DW43" s="274"/>
      <c r="DX43" s="274">
        <f>CH43</f>
        <v>0</v>
      </c>
      <c r="DY43" s="274"/>
      <c r="DZ43" s="274"/>
      <c r="EA43" s="274"/>
      <c r="EB43" s="274"/>
      <c r="EC43" s="274"/>
      <c r="ED43" s="274"/>
      <c r="EE43" s="274"/>
      <c r="EF43" s="274"/>
      <c r="EG43" s="274"/>
      <c r="EH43" s="274"/>
      <c r="EI43" s="274"/>
      <c r="EJ43" s="274"/>
      <c r="EK43" s="274">
        <f>BC43-DX43</f>
        <v>770439300</v>
      </c>
      <c r="EL43" s="274"/>
      <c r="EM43" s="274"/>
      <c r="EN43" s="274"/>
      <c r="EO43" s="274"/>
      <c r="EP43" s="274"/>
      <c r="EQ43" s="274"/>
      <c r="ER43" s="274"/>
      <c r="ES43" s="274"/>
      <c r="ET43" s="274"/>
      <c r="EU43" s="274"/>
      <c r="EV43" s="274"/>
      <c r="EW43" s="274"/>
      <c r="EX43" s="281">
        <f>BU43-DX43</f>
        <v>770439300</v>
      </c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3"/>
    </row>
    <row r="44" spans="1:166" ht="120.75" customHeight="1">
      <c r="A44" s="256" t="s">
        <v>252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7"/>
      <c r="AK44" s="258" t="s">
        <v>32</v>
      </c>
      <c r="AL44" s="259"/>
      <c r="AM44" s="259"/>
      <c r="AN44" s="259"/>
      <c r="AO44" s="259"/>
      <c r="AP44" s="259"/>
      <c r="AQ44" s="259" t="s">
        <v>207</v>
      </c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70">
        <f>BC45</f>
        <v>1000777400</v>
      </c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0">
        <f>BU45</f>
        <v>1000777400</v>
      </c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2">
        <f>CH45</f>
        <v>200155480</v>
      </c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>
        <v>0</v>
      </c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>
        <v>0</v>
      </c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>
        <f t="shared" si="0"/>
        <v>200155480</v>
      </c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>
        <f t="shared" si="1"/>
        <v>800621920</v>
      </c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>
        <f>BU44</f>
        <v>1000777400</v>
      </c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3"/>
    </row>
    <row r="45" spans="1:166" ht="24" customHeight="1">
      <c r="A45" s="246" t="s">
        <v>225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7"/>
      <c r="AK45" s="106" t="s">
        <v>32</v>
      </c>
      <c r="AL45" s="107"/>
      <c r="AM45" s="107"/>
      <c r="AN45" s="107"/>
      <c r="AO45" s="107"/>
      <c r="AP45" s="107"/>
      <c r="AQ45" s="107" t="s">
        <v>159</v>
      </c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248">
        <v>1000777400</v>
      </c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248">
        <v>1000777400</v>
      </c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274">
        <v>200155480</v>
      </c>
      <c r="CI45" s="274"/>
      <c r="CJ45" s="274"/>
      <c r="CK45" s="274"/>
      <c r="CL45" s="274"/>
      <c r="CM45" s="274"/>
      <c r="CN45" s="274"/>
      <c r="CO45" s="274"/>
      <c r="CP45" s="274"/>
      <c r="CQ45" s="274"/>
      <c r="CR45" s="274"/>
      <c r="CS45" s="274"/>
      <c r="CT45" s="274"/>
      <c r="CU45" s="274"/>
      <c r="CV45" s="274"/>
      <c r="CW45" s="274"/>
      <c r="CX45" s="274">
        <v>0</v>
      </c>
      <c r="CY45" s="274"/>
      <c r="CZ45" s="274"/>
      <c r="DA45" s="274"/>
      <c r="DB45" s="274"/>
      <c r="DC45" s="274"/>
      <c r="DD45" s="274"/>
      <c r="DE45" s="274"/>
      <c r="DF45" s="274"/>
      <c r="DG45" s="274"/>
      <c r="DH45" s="274"/>
      <c r="DI45" s="274"/>
      <c r="DJ45" s="274"/>
      <c r="DK45" s="274">
        <v>0</v>
      </c>
      <c r="DL45" s="274"/>
      <c r="DM45" s="274"/>
      <c r="DN45" s="274"/>
      <c r="DO45" s="274"/>
      <c r="DP45" s="274"/>
      <c r="DQ45" s="274"/>
      <c r="DR45" s="274"/>
      <c r="DS45" s="274"/>
      <c r="DT45" s="274"/>
      <c r="DU45" s="274"/>
      <c r="DV45" s="274"/>
      <c r="DW45" s="274"/>
      <c r="DX45" s="274">
        <f t="shared" si="0"/>
        <v>200155480</v>
      </c>
      <c r="DY45" s="274"/>
      <c r="DZ45" s="274"/>
      <c r="EA45" s="274"/>
      <c r="EB45" s="274"/>
      <c r="EC45" s="274"/>
      <c r="ED45" s="274"/>
      <c r="EE45" s="274"/>
      <c r="EF45" s="274"/>
      <c r="EG45" s="274"/>
      <c r="EH45" s="274"/>
      <c r="EI45" s="274"/>
      <c r="EJ45" s="274"/>
      <c r="EK45" s="274">
        <f t="shared" si="1"/>
        <v>800621920</v>
      </c>
      <c r="EL45" s="274"/>
      <c r="EM45" s="274"/>
      <c r="EN45" s="274"/>
      <c r="EO45" s="274"/>
      <c r="EP45" s="274"/>
      <c r="EQ45" s="274"/>
      <c r="ER45" s="274"/>
      <c r="ES45" s="274"/>
      <c r="ET45" s="274"/>
      <c r="EU45" s="274"/>
      <c r="EV45" s="274"/>
      <c r="EW45" s="274"/>
      <c r="EX45" s="274">
        <f>BU45-DX45</f>
        <v>800621920</v>
      </c>
      <c r="EY45" s="274"/>
      <c r="EZ45" s="274"/>
      <c r="FA45" s="274"/>
      <c r="FB45" s="274"/>
      <c r="FC45" s="274"/>
      <c r="FD45" s="274"/>
      <c r="FE45" s="274"/>
      <c r="FF45" s="274"/>
      <c r="FG45" s="274"/>
      <c r="FH45" s="274"/>
      <c r="FI45" s="274"/>
      <c r="FJ45" s="275"/>
    </row>
    <row r="46" spans="1:166" ht="72" customHeight="1">
      <c r="A46" s="256" t="s">
        <v>254</v>
      </c>
      <c r="B46" s="256"/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7"/>
      <c r="AK46" s="258" t="s">
        <v>32</v>
      </c>
      <c r="AL46" s="259"/>
      <c r="AM46" s="259"/>
      <c r="AN46" s="259"/>
      <c r="AO46" s="259"/>
      <c r="AP46" s="259"/>
      <c r="AQ46" s="259" t="s">
        <v>208</v>
      </c>
      <c r="AR46" s="259"/>
      <c r="AS46" s="259"/>
      <c r="AT46" s="259"/>
      <c r="AU46" s="259"/>
      <c r="AV46" s="259"/>
      <c r="AW46" s="259"/>
      <c r="AX46" s="259"/>
      <c r="AY46" s="259"/>
      <c r="AZ46" s="259"/>
      <c r="BA46" s="259"/>
      <c r="BB46" s="259"/>
      <c r="BC46" s="270">
        <f>BC47</f>
        <v>499200000</v>
      </c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0">
        <f>BU47</f>
        <v>499200000</v>
      </c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2">
        <f>CH47</f>
        <v>464609000</v>
      </c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>
        <v>0</v>
      </c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>
        <v>0</v>
      </c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>
        <f t="shared" si="0"/>
        <v>464609000</v>
      </c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>
        <f t="shared" si="1"/>
        <v>34591000</v>
      </c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>
        <f>BU46</f>
        <v>499200000</v>
      </c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3"/>
    </row>
    <row r="47" spans="1:166" ht="24" customHeight="1">
      <c r="A47" s="246" t="s">
        <v>253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7"/>
      <c r="AK47" s="106" t="s">
        <v>32</v>
      </c>
      <c r="AL47" s="107"/>
      <c r="AM47" s="107"/>
      <c r="AN47" s="107"/>
      <c r="AO47" s="107"/>
      <c r="AP47" s="107"/>
      <c r="AQ47" s="107" t="s">
        <v>160</v>
      </c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248">
        <v>499200000</v>
      </c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248">
        <v>499200000</v>
      </c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274">
        <v>464609000</v>
      </c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>
        <v>0</v>
      </c>
      <c r="CY47" s="274"/>
      <c r="CZ47" s="274"/>
      <c r="DA47" s="274"/>
      <c r="DB47" s="274"/>
      <c r="DC47" s="274"/>
      <c r="DD47" s="274"/>
      <c r="DE47" s="274"/>
      <c r="DF47" s="274"/>
      <c r="DG47" s="274"/>
      <c r="DH47" s="274"/>
      <c r="DI47" s="274"/>
      <c r="DJ47" s="274"/>
      <c r="DK47" s="274">
        <v>0</v>
      </c>
      <c r="DL47" s="274"/>
      <c r="DM47" s="274"/>
      <c r="DN47" s="274"/>
      <c r="DO47" s="274"/>
      <c r="DP47" s="274"/>
      <c r="DQ47" s="274"/>
      <c r="DR47" s="274"/>
      <c r="DS47" s="274"/>
      <c r="DT47" s="274"/>
      <c r="DU47" s="274"/>
      <c r="DV47" s="274"/>
      <c r="DW47" s="274"/>
      <c r="DX47" s="274">
        <f t="shared" si="0"/>
        <v>464609000</v>
      </c>
      <c r="DY47" s="274"/>
      <c r="DZ47" s="274"/>
      <c r="EA47" s="274"/>
      <c r="EB47" s="274"/>
      <c r="EC47" s="274"/>
      <c r="ED47" s="274"/>
      <c r="EE47" s="274"/>
      <c r="EF47" s="274"/>
      <c r="EG47" s="274"/>
      <c r="EH47" s="274"/>
      <c r="EI47" s="274"/>
      <c r="EJ47" s="274"/>
      <c r="EK47" s="274">
        <f t="shared" si="1"/>
        <v>34591000</v>
      </c>
      <c r="EL47" s="274"/>
      <c r="EM47" s="274"/>
      <c r="EN47" s="274"/>
      <c r="EO47" s="274"/>
      <c r="EP47" s="274"/>
      <c r="EQ47" s="274"/>
      <c r="ER47" s="274"/>
      <c r="ES47" s="274"/>
      <c r="ET47" s="274"/>
      <c r="EU47" s="274"/>
      <c r="EV47" s="274"/>
      <c r="EW47" s="274"/>
      <c r="EX47" s="274">
        <f>BU47-DX47</f>
        <v>34591000</v>
      </c>
      <c r="EY47" s="274"/>
      <c r="EZ47" s="274"/>
      <c r="FA47" s="274"/>
      <c r="FB47" s="274"/>
      <c r="FC47" s="274"/>
      <c r="FD47" s="274"/>
      <c r="FE47" s="274"/>
      <c r="FF47" s="274"/>
      <c r="FG47" s="274"/>
      <c r="FH47" s="274"/>
      <c r="FI47" s="274"/>
      <c r="FJ47" s="275"/>
    </row>
    <row r="48" spans="1:166" ht="62.25" customHeight="1">
      <c r="A48" s="256" t="s">
        <v>255</v>
      </c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7"/>
      <c r="AK48" s="258" t="s">
        <v>32</v>
      </c>
      <c r="AL48" s="259"/>
      <c r="AM48" s="259"/>
      <c r="AN48" s="259"/>
      <c r="AO48" s="259"/>
      <c r="AP48" s="259"/>
      <c r="AQ48" s="259" t="s">
        <v>209</v>
      </c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70">
        <f>BC49</f>
        <v>180000000</v>
      </c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0">
        <f>BU49</f>
        <v>180000000</v>
      </c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2">
        <f>CH49</f>
        <v>0</v>
      </c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>
        <v>0</v>
      </c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>
        <v>0</v>
      </c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>
        <f t="shared" si="0"/>
        <v>0</v>
      </c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>
        <f t="shared" si="1"/>
        <v>180000000</v>
      </c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>
        <f>BU48</f>
        <v>180000000</v>
      </c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3"/>
    </row>
    <row r="49" spans="1:166" ht="24.75" customHeight="1" thickBot="1">
      <c r="A49" s="246" t="s">
        <v>253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7"/>
      <c r="AK49" s="106" t="s">
        <v>32</v>
      </c>
      <c r="AL49" s="107"/>
      <c r="AM49" s="107"/>
      <c r="AN49" s="107"/>
      <c r="AO49" s="107"/>
      <c r="AP49" s="107"/>
      <c r="AQ49" s="107" t="s">
        <v>161</v>
      </c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248">
        <v>180000000</v>
      </c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248">
        <v>180000000</v>
      </c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274">
        <v>0</v>
      </c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>
        <v>0</v>
      </c>
      <c r="CY49" s="274"/>
      <c r="CZ49" s="274"/>
      <c r="DA49" s="274"/>
      <c r="DB49" s="274"/>
      <c r="DC49" s="274"/>
      <c r="DD49" s="274"/>
      <c r="DE49" s="274"/>
      <c r="DF49" s="274"/>
      <c r="DG49" s="274"/>
      <c r="DH49" s="274"/>
      <c r="DI49" s="274"/>
      <c r="DJ49" s="274"/>
      <c r="DK49" s="274">
        <v>0</v>
      </c>
      <c r="DL49" s="274"/>
      <c r="DM49" s="274"/>
      <c r="DN49" s="274"/>
      <c r="DO49" s="274"/>
      <c r="DP49" s="274"/>
      <c r="DQ49" s="274"/>
      <c r="DR49" s="274"/>
      <c r="DS49" s="274"/>
      <c r="DT49" s="274"/>
      <c r="DU49" s="274"/>
      <c r="DV49" s="274"/>
      <c r="DW49" s="274"/>
      <c r="DX49" s="274">
        <f t="shared" si="0"/>
        <v>0</v>
      </c>
      <c r="DY49" s="274"/>
      <c r="DZ49" s="274"/>
      <c r="EA49" s="274"/>
      <c r="EB49" s="274"/>
      <c r="EC49" s="274"/>
      <c r="ED49" s="274"/>
      <c r="EE49" s="274"/>
      <c r="EF49" s="274"/>
      <c r="EG49" s="274"/>
      <c r="EH49" s="274"/>
      <c r="EI49" s="274"/>
      <c r="EJ49" s="274"/>
      <c r="EK49" s="274">
        <f t="shared" si="1"/>
        <v>180000000</v>
      </c>
      <c r="EL49" s="274"/>
      <c r="EM49" s="274"/>
      <c r="EN49" s="274"/>
      <c r="EO49" s="274"/>
      <c r="EP49" s="274"/>
      <c r="EQ49" s="274"/>
      <c r="ER49" s="274"/>
      <c r="ES49" s="274"/>
      <c r="ET49" s="274"/>
      <c r="EU49" s="274"/>
      <c r="EV49" s="274"/>
      <c r="EW49" s="274"/>
      <c r="EX49" s="274">
        <f>BU49-DX49</f>
        <v>180000000</v>
      </c>
      <c r="EY49" s="274"/>
      <c r="EZ49" s="274"/>
      <c r="FA49" s="274"/>
      <c r="FB49" s="274"/>
      <c r="FC49" s="274"/>
      <c r="FD49" s="274"/>
      <c r="FE49" s="274"/>
      <c r="FF49" s="274"/>
      <c r="FG49" s="274"/>
      <c r="FH49" s="274"/>
      <c r="FI49" s="274"/>
      <c r="FJ49" s="275"/>
    </row>
    <row r="50" spans="1:166" ht="30.75" customHeight="1" thickBot="1">
      <c r="A50" s="99" t="s">
        <v>57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100"/>
      <c r="AK50" s="101" t="s">
        <v>33</v>
      </c>
      <c r="AL50" s="102"/>
      <c r="AM50" s="102"/>
      <c r="AN50" s="102"/>
      <c r="AO50" s="102"/>
      <c r="AP50" s="102"/>
      <c r="AQ50" s="102" t="s">
        <v>39</v>
      </c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96" t="s">
        <v>39</v>
      </c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7" t="s">
        <v>39</v>
      </c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4">
        <f>'стр.1'!CF19-'стр.2'!CH6</f>
        <v>-408903734.99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3">
        <v>0</v>
      </c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>
        <v>0</v>
      </c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4">
        <f>'стр.1'!EE19-'стр.2'!DX6</f>
        <v>-408903734.99</v>
      </c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6" t="s">
        <v>39</v>
      </c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7" t="s">
        <v>39</v>
      </c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8"/>
    </row>
    <row r="51" ht="3" customHeight="1"/>
  </sheetData>
  <sheetProtection/>
  <mergeCells count="520">
    <mergeCell ref="BC39:BT39"/>
    <mergeCell ref="BU39:CG39"/>
    <mergeCell ref="CH39:CW39"/>
    <mergeCell ref="CX39:DJ39"/>
    <mergeCell ref="CX41:DJ41"/>
    <mergeCell ref="A40:AJ40"/>
    <mergeCell ref="AK40:AP40"/>
    <mergeCell ref="CH40:CW40"/>
    <mergeCell ref="CX40:DJ40"/>
    <mergeCell ref="A41:AJ41"/>
    <mergeCell ref="DK39:DW39"/>
    <mergeCell ref="DX39:EJ39"/>
    <mergeCell ref="A39:AJ39"/>
    <mergeCell ref="AK38:AP38"/>
    <mergeCell ref="AK39:AP39"/>
    <mergeCell ref="AQ38:BB38"/>
    <mergeCell ref="AQ39:BB39"/>
    <mergeCell ref="A38:AJ38"/>
    <mergeCell ref="BC38:BT38"/>
    <mergeCell ref="BU38:CG38"/>
    <mergeCell ref="DX49:EJ49"/>
    <mergeCell ref="A49:AJ49"/>
    <mergeCell ref="AK49:AP49"/>
    <mergeCell ref="AQ49:BB49"/>
    <mergeCell ref="BC49:BT49"/>
    <mergeCell ref="DX47:EJ47"/>
    <mergeCell ref="BU47:CG47"/>
    <mergeCell ref="BU49:CG49"/>
    <mergeCell ref="A48:AJ48"/>
    <mergeCell ref="A47:AJ47"/>
    <mergeCell ref="DK49:DW49"/>
    <mergeCell ref="DK48:DW48"/>
    <mergeCell ref="DK45:DW45"/>
    <mergeCell ref="CH46:CW46"/>
    <mergeCell ref="CX46:DJ46"/>
    <mergeCell ref="DK41:DW41"/>
    <mergeCell ref="DK42:DW42"/>
    <mergeCell ref="CH42:CW42"/>
    <mergeCell ref="CH41:CW41"/>
    <mergeCell ref="CX43:DJ43"/>
    <mergeCell ref="EX49:FJ49"/>
    <mergeCell ref="DK47:DW47"/>
    <mergeCell ref="DK46:DW46"/>
    <mergeCell ref="EK47:EW47"/>
    <mergeCell ref="EX47:FJ47"/>
    <mergeCell ref="DX46:EJ46"/>
    <mergeCell ref="EK46:EW46"/>
    <mergeCell ref="EX46:FJ46"/>
    <mergeCell ref="EK48:EW48"/>
    <mergeCell ref="EX48:FJ48"/>
    <mergeCell ref="BU45:CG45"/>
    <mergeCell ref="CH45:CW45"/>
    <mergeCell ref="CX45:DJ45"/>
    <mergeCell ref="EK49:EW49"/>
    <mergeCell ref="CH49:CW49"/>
    <mergeCell ref="CX49:DJ49"/>
    <mergeCell ref="DX45:EJ45"/>
    <mergeCell ref="DX48:EJ48"/>
    <mergeCell ref="CH48:CW48"/>
    <mergeCell ref="CX48:DJ48"/>
    <mergeCell ref="A46:AJ46"/>
    <mergeCell ref="AK46:AP46"/>
    <mergeCell ref="AQ46:BB46"/>
    <mergeCell ref="BC46:BT46"/>
    <mergeCell ref="DK44:DW44"/>
    <mergeCell ref="CH44:CW44"/>
    <mergeCell ref="CX44:DJ44"/>
    <mergeCell ref="A44:AJ44"/>
    <mergeCell ref="AK44:AP44"/>
    <mergeCell ref="BU46:CG46"/>
    <mergeCell ref="BU33:CG33"/>
    <mergeCell ref="CH33:CW33"/>
    <mergeCell ref="CX33:DJ33"/>
    <mergeCell ref="DX38:EJ38"/>
    <mergeCell ref="CH38:CW38"/>
    <mergeCell ref="CX38:DJ38"/>
    <mergeCell ref="DK38:DW38"/>
    <mergeCell ref="CX35:DJ35"/>
    <mergeCell ref="BU35:CG35"/>
    <mergeCell ref="CH35:CW35"/>
    <mergeCell ref="DX29:EJ29"/>
    <mergeCell ref="EK29:EW29"/>
    <mergeCell ref="EX29:FJ29"/>
    <mergeCell ref="A31:AJ31"/>
    <mergeCell ref="AK31:AP31"/>
    <mergeCell ref="AQ31:BB31"/>
    <mergeCell ref="BC31:BT31"/>
    <mergeCell ref="BU31:CG31"/>
    <mergeCell ref="CH31:CW31"/>
    <mergeCell ref="CX31:DJ31"/>
    <mergeCell ref="A29:AJ29"/>
    <mergeCell ref="AK29:AP29"/>
    <mergeCell ref="AQ29:BB29"/>
    <mergeCell ref="BC29:BT29"/>
    <mergeCell ref="BU29:CG29"/>
    <mergeCell ref="CH29:CW29"/>
    <mergeCell ref="DK21:DW21"/>
    <mergeCell ref="DX21:EJ21"/>
    <mergeCell ref="CH21:CW21"/>
    <mergeCell ref="CX21:DJ21"/>
    <mergeCell ref="CH19:CW19"/>
    <mergeCell ref="CX19:DJ19"/>
    <mergeCell ref="AQ17:BB17"/>
    <mergeCell ref="BC17:BT17"/>
    <mergeCell ref="BU17:CG17"/>
    <mergeCell ref="CH17:CW17"/>
    <mergeCell ref="A19:AJ19"/>
    <mergeCell ref="AK19:AP19"/>
    <mergeCell ref="AQ19:BB19"/>
    <mergeCell ref="BC19:BT19"/>
    <mergeCell ref="BU18:CG18"/>
    <mergeCell ref="CH18:CW18"/>
    <mergeCell ref="CX11:DJ11"/>
    <mergeCell ref="DK11:DW11"/>
    <mergeCell ref="CX13:DJ13"/>
    <mergeCell ref="DK13:DW13"/>
    <mergeCell ref="CX16:DJ16"/>
    <mergeCell ref="DK16:DW16"/>
    <mergeCell ref="EX13:FJ13"/>
    <mergeCell ref="CX9:DJ9"/>
    <mergeCell ref="DK9:DW9"/>
    <mergeCell ref="A9:AJ9"/>
    <mergeCell ref="AK9:AP9"/>
    <mergeCell ref="AQ9:BB9"/>
    <mergeCell ref="BC9:BT9"/>
    <mergeCell ref="A13:AJ13"/>
    <mergeCell ref="AK13:AP13"/>
    <mergeCell ref="AQ13:BB13"/>
    <mergeCell ref="CH9:CW9"/>
    <mergeCell ref="A11:AJ11"/>
    <mergeCell ref="AK11:AP11"/>
    <mergeCell ref="AQ11:BB11"/>
    <mergeCell ref="BC11:BT11"/>
    <mergeCell ref="CH13:CW13"/>
    <mergeCell ref="CH10:CW10"/>
    <mergeCell ref="BU11:CG11"/>
    <mergeCell ref="CH11:CW11"/>
    <mergeCell ref="AQ20:BB20"/>
    <mergeCell ref="BC20:BT20"/>
    <mergeCell ref="BU20:CG20"/>
    <mergeCell ref="CX17:DJ17"/>
    <mergeCell ref="DK17:DW17"/>
    <mergeCell ref="BC13:BT13"/>
    <mergeCell ref="CH15:CW15"/>
    <mergeCell ref="CH14:CW14"/>
    <mergeCell ref="CH20:CW20"/>
    <mergeCell ref="DK20:DW20"/>
    <mergeCell ref="AK24:AP24"/>
    <mergeCell ref="AQ24:BB24"/>
    <mergeCell ref="BC24:BT24"/>
    <mergeCell ref="DX44:EJ44"/>
    <mergeCell ref="AQ44:BB44"/>
    <mergeCell ref="DX30:EJ30"/>
    <mergeCell ref="DX31:EJ31"/>
    <mergeCell ref="AK28:AP28"/>
    <mergeCell ref="AQ28:BB28"/>
    <mergeCell ref="CH27:CW27"/>
    <mergeCell ref="EX34:FJ34"/>
    <mergeCell ref="EK35:EW35"/>
    <mergeCell ref="EX35:FJ35"/>
    <mergeCell ref="EK31:EW31"/>
    <mergeCell ref="BU44:CG44"/>
    <mergeCell ref="BC44:BT44"/>
    <mergeCell ref="CH32:CW32"/>
    <mergeCell ref="DK33:DW33"/>
    <mergeCell ref="BC32:BT32"/>
    <mergeCell ref="DX34:EJ34"/>
    <mergeCell ref="EK45:EW45"/>
    <mergeCell ref="EX45:FJ45"/>
    <mergeCell ref="EK38:EW38"/>
    <mergeCell ref="EX38:FJ38"/>
    <mergeCell ref="EK39:EW39"/>
    <mergeCell ref="EX39:FJ39"/>
    <mergeCell ref="EX44:FJ44"/>
    <mergeCell ref="EX21:FJ21"/>
    <mergeCell ref="EX25:FJ25"/>
    <mergeCell ref="CX29:DJ29"/>
    <mergeCell ref="DK29:DW29"/>
    <mergeCell ref="EX24:FJ24"/>
    <mergeCell ref="DK24:DW24"/>
    <mergeCell ref="CX25:DJ25"/>
    <mergeCell ref="DX25:EJ25"/>
    <mergeCell ref="EK25:EW25"/>
    <mergeCell ref="DK25:DW25"/>
    <mergeCell ref="A45:AJ45"/>
    <mergeCell ref="AK45:AP45"/>
    <mergeCell ref="AQ45:BB45"/>
    <mergeCell ref="BC45:BT45"/>
    <mergeCell ref="A20:AJ20"/>
    <mergeCell ref="AK20:AP20"/>
    <mergeCell ref="A21:AJ21"/>
    <mergeCell ref="AK21:AP21"/>
    <mergeCell ref="AQ21:BB21"/>
    <mergeCell ref="BC21:BT21"/>
    <mergeCell ref="BU48:CG48"/>
    <mergeCell ref="CH47:CW47"/>
    <mergeCell ref="CX47:DJ47"/>
    <mergeCell ref="AK48:AP48"/>
    <mergeCell ref="AQ48:BB48"/>
    <mergeCell ref="BC48:BT48"/>
    <mergeCell ref="AK47:AP47"/>
    <mergeCell ref="AQ47:BB47"/>
    <mergeCell ref="BC47:BT47"/>
    <mergeCell ref="BC28:BT28"/>
    <mergeCell ref="AK33:AP33"/>
    <mergeCell ref="CH28:CW28"/>
    <mergeCell ref="AK30:AP30"/>
    <mergeCell ref="BU3:CG4"/>
    <mergeCell ref="BU10:CG10"/>
    <mergeCell ref="BU12:CG12"/>
    <mergeCell ref="BU32:CG32"/>
    <mergeCell ref="BU19:CG19"/>
    <mergeCell ref="BU21:CG21"/>
    <mergeCell ref="BU28:CG28"/>
    <mergeCell ref="BU24:CG24"/>
    <mergeCell ref="BU27:CG27"/>
    <mergeCell ref="BU9:CG9"/>
    <mergeCell ref="BC10:BT10"/>
    <mergeCell ref="EK3:FJ3"/>
    <mergeCell ref="CH4:CW4"/>
    <mergeCell ref="CX4:DJ4"/>
    <mergeCell ref="DK4:DW4"/>
    <mergeCell ref="DX4:EJ4"/>
    <mergeCell ref="EK4:EW4"/>
    <mergeCell ref="EX4:FJ4"/>
    <mergeCell ref="CH3:EJ3"/>
    <mergeCell ref="CX6:DJ6"/>
    <mergeCell ref="A3:AJ4"/>
    <mergeCell ref="AK3:AP4"/>
    <mergeCell ref="AQ3:BB4"/>
    <mergeCell ref="BC3:BT4"/>
    <mergeCell ref="DX6:EJ6"/>
    <mergeCell ref="EK6:EW6"/>
    <mergeCell ref="DX7:EJ7"/>
    <mergeCell ref="BU5:CG5"/>
    <mergeCell ref="CH5:CW5"/>
    <mergeCell ref="CX5:DJ5"/>
    <mergeCell ref="DK5:DW5"/>
    <mergeCell ref="DK6:DW6"/>
    <mergeCell ref="A5:AJ5"/>
    <mergeCell ref="AK5:AP5"/>
    <mergeCell ref="AQ5:BB5"/>
    <mergeCell ref="BC5:BT5"/>
    <mergeCell ref="EK5:EW5"/>
    <mergeCell ref="DX5:EJ5"/>
    <mergeCell ref="EX7:FJ7"/>
    <mergeCell ref="DK7:DW7"/>
    <mergeCell ref="EK7:EW7"/>
    <mergeCell ref="EX5:FJ5"/>
    <mergeCell ref="A6:AJ6"/>
    <mergeCell ref="AK6:AP6"/>
    <mergeCell ref="AQ6:BB6"/>
    <mergeCell ref="BC6:BT6"/>
    <mergeCell ref="BU6:CG6"/>
    <mergeCell ref="CH6:CW6"/>
    <mergeCell ref="EK13:EW13"/>
    <mergeCell ref="CX10:DJ10"/>
    <mergeCell ref="EX6:FJ6"/>
    <mergeCell ref="A7:AJ7"/>
    <mergeCell ref="AK7:AP7"/>
    <mergeCell ref="AQ7:BB7"/>
    <mergeCell ref="BC7:BT7"/>
    <mergeCell ref="BU7:CG7"/>
    <mergeCell ref="CH7:CW7"/>
    <mergeCell ref="CX7:DJ7"/>
    <mergeCell ref="EX8:FJ8"/>
    <mergeCell ref="DX8:EJ8"/>
    <mergeCell ref="EX12:FJ12"/>
    <mergeCell ref="A12:AJ12"/>
    <mergeCell ref="AK12:AP12"/>
    <mergeCell ref="AQ12:BB12"/>
    <mergeCell ref="BC12:BT12"/>
    <mergeCell ref="A10:AJ10"/>
    <mergeCell ref="AK10:AP10"/>
    <mergeCell ref="AQ10:BB10"/>
    <mergeCell ref="EK8:EW8"/>
    <mergeCell ref="DX10:EJ10"/>
    <mergeCell ref="EK10:EW10"/>
    <mergeCell ref="EK9:EW9"/>
    <mergeCell ref="EK12:EW12"/>
    <mergeCell ref="DX9:EJ9"/>
    <mergeCell ref="DX11:EJ11"/>
    <mergeCell ref="EK11:EW11"/>
    <mergeCell ref="EX11:FJ11"/>
    <mergeCell ref="EX10:FJ10"/>
    <mergeCell ref="A8:AJ8"/>
    <mergeCell ref="AK8:AP8"/>
    <mergeCell ref="AQ8:BB8"/>
    <mergeCell ref="DK8:DW8"/>
    <mergeCell ref="BC8:BT8"/>
    <mergeCell ref="CX8:DJ8"/>
    <mergeCell ref="BU8:CG8"/>
    <mergeCell ref="CH8:CW8"/>
    <mergeCell ref="A17:AJ17"/>
    <mergeCell ref="AK17:AP17"/>
    <mergeCell ref="EX9:FJ9"/>
    <mergeCell ref="DK12:DW12"/>
    <mergeCell ref="DX12:EJ12"/>
    <mergeCell ref="CX12:DJ12"/>
    <mergeCell ref="BU13:CG13"/>
    <mergeCell ref="CH12:CW12"/>
    <mergeCell ref="DK10:DW10"/>
    <mergeCell ref="DX13:EJ13"/>
    <mergeCell ref="A16:AJ16"/>
    <mergeCell ref="AK16:AP16"/>
    <mergeCell ref="AQ16:BB16"/>
    <mergeCell ref="BC16:BT16"/>
    <mergeCell ref="BU16:CG16"/>
    <mergeCell ref="CH16:CW16"/>
    <mergeCell ref="EK21:EW21"/>
    <mergeCell ref="EK22:EW22"/>
    <mergeCell ref="EX16:FJ16"/>
    <mergeCell ref="DK18:DW18"/>
    <mergeCell ref="A18:AJ18"/>
    <mergeCell ref="AK18:AP18"/>
    <mergeCell ref="AQ18:BB18"/>
    <mergeCell ref="BC18:BT18"/>
    <mergeCell ref="EK17:EW17"/>
    <mergeCell ref="EX17:FJ17"/>
    <mergeCell ref="EX18:FJ18"/>
    <mergeCell ref="EX20:FJ20"/>
    <mergeCell ref="EK19:EW19"/>
    <mergeCell ref="EX19:FJ19"/>
    <mergeCell ref="DK19:DW19"/>
    <mergeCell ref="DX19:EJ19"/>
    <mergeCell ref="DX18:EJ18"/>
    <mergeCell ref="EK18:EW18"/>
    <mergeCell ref="DX20:EJ20"/>
    <mergeCell ref="EK20:EW20"/>
    <mergeCell ref="BC25:BT25"/>
    <mergeCell ref="BU25:CG25"/>
    <mergeCell ref="CH25:CW25"/>
    <mergeCell ref="CX22:DJ22"/>
    <mergeCell ref="DK22:DW22"/>
    <mergeCell ref="DX22:EJ22"/>
    <mergeCell ref="CH24:CW24"/>
    <mergeCell ref="DX24:EJ24"/>
    <mergeCell ref="CH22:CW22"/>
    <mergeCell ref="EX28:FJ28"/>
    <mergeCell ref="CX28:DJ28"/>
    <mergeCell ref="EK28:EW28"/>
    <mergeCell ref="DX28:EJ28"/>
    <mergeCell ref="EK44:EW44"/>
    <mergeCell ref="EX31:FJ31"/>
    <mergeCell ref="EK30:EW30"/>
    <mergeCell ref="EX30:FJ30"/>
    <mergeCell ref="EX32:FJ32"/>
    <mergeCell ref="EX33:FJ33"/>
    <mergeCell ref="AK50:AP50"/>
    <mergeCell ref="CX50:DJ50"/>
    <mergeCell ref="AQ50:BB50"/>
    <mergeCell ref="BC50:BT50"/>
    <mergeCell ref="BU50:CG50"/>
    <mergeCell ref="CH50:CW50"/>
    <mergeCell ref="EK33:EW33"/>
    <mergeCell ref="BC34:BT34"/>
    <mergeCell ref="AQ35:BB35"/>
    <mergeCell ref="A2:FJ2"/>
    <mergeCell ref="AQ32:BB32"/>
    <mergeCell ref="DK28:DW28"/>
    <mergeCell ref="CX24:DJ24"/>
    <mergeCell ref="A28:AJ28"/>
    <mergeCell ref="DK34:DW34"/>
    <mergeCell ref="DK30:DW30"/>
    <mergeCell ref="DK50:DW50"/>
    <mergeCell ref="DX50:EJ50"/>
    <mergeCell ref="EK50:EW50"/>
    <mergeCell ref="EX50:FJ50"/>
    <mergeCell ref="A50:AJ50"/>
    <mergeCell ref="BU30:CG30"/>
    <mergeCell ref="DX32:EJ32"/>
    <mergeCell ref="A30:AJ30"/>
    <mergeCell ref="DK31:DW31"/>
    <mergeCell ref="A33:AJ33"/>
    <mergeCell ref="AQ30:BB30"/>
    <mergeCell ref="BC30:BT30"/>
    <mergeCell ref="AQ33:BB33"/>
    <mergeCell ref="AQ34:BB34"/>
    <mergeCell ref="EK32:EW32"/>
    <mergeCell ref="A32:AJ32"/>
    <mergeCell ref="AK32:AP32"/>
    <mergeCell ref="CX32:DJ32"/>
    <mergeCell ref="DK32:DW32"/>
    <mergeCell ref="DX33:EJ33"/>
    <mergeCell ref="CX34:DJ34"/>
    <mergeCell ref="A34:AJ34"/>
    <mergeCell ref="BC33:BT33"/>
    <mergeCell ref="AQ36:BB36"/>
    <mergeCell ref="BC36:BT36"/>
    <mergeCell ref="BU36:CG36"/>
    <mergeCell ref="CH36:CW36"/>
    <mergeCell ref="C35:AJ35"/>
    <mergeCell ref="AK34:AP34"/>
    <mergeCell ref="AK35:AP35"/>
    <mergeCell ref="BU34:CG34"/>
    <mergeCell ref="CH34:CW34"/>
    <mergeCell ref="BC35:BT35"/>
    <mergeCell ref="EX37:FJ37"/>
    <mergeCell ref="CX36:DJ36"/>
    <mergeCell ref="DK36:DW36"/>
    <mergeCell ref="DX36:EJ36"/>
    <mergeCell ref="EK36:EW36"/>
    <mergeCell ref="EX36:FJ36"/>
    <mergeCell ref="BC37:BT37"/>
    <mergeCell ref="C36:AJ36"/>
    <mergeCell ref="C37:AJ37"/>
    <mergeCell ref="AK36:AP36"/>
    <mergeCell ref="AK37:AP37"/>
    <mergeCell ref="DK37:DW37"/>
    <mergeCell ref="A24:AJ24"/>
    <mergeCell ref="A25:AJ25"/>
    <mergeCell ref="AK25:AP25"/>
    <mergeCell ref="AQ25:BB25"/>
    <mergeCell ref="AQ37:BB37"/>
    <mergeCell ref="BU37:CG37"/>
    <mergeCell ref="CH37:CW37"/>
    <mergeCell ref="CX37:DJ37"/>
    <mergeCell ref="EX23:FJ23"/>
    <mergeCell ref="A22:AJ22"/>
    <mergeCell ref="AK22:AP22"/>
    <mergeCell ref="AQ22:BB22"/>
    <mergeCell ref="BC22:BT22"/>
    <mergeCell ref="DX23:EJ23"/>
    <mergeCell ref="BU22:CG22"/>
    <mergeCell ref="EX22:FJ22"/>
    <mergeCell ref="A23:AJ23"/>
    <mergeCell ref="AK23:AP23"/>
    <mergeCell ref="AQ23:BB23"/>
    <mergeCell ref="BC23:BT23"/>
    <mergeCell ref="BU23:CG23"/>
    <mergeCell ref="CH23:CW23"/>
    <mergeCell ref="CX23:DJ23"/>
    <mergeCell ref="BU40:CG40"/>
    <mergeCell ref="EK23:EW23"/>
    <mergeCell ref="EK37:EW37"/>
    <mergeCell ref="DX37:EJ37"/>
    <mergeCell ref="DK40:DW40"/>
    <mergeCell ref="DK35:DW35"/>
    <mergeCell ref="DX35:EJ35"/>
    <mergeCell ref="EK34:EW34"/>
    <mergeCell ref="CH30:CW30"/>
    <mergeCell ref="CX30:DJ30"/>
    <mergeCell ref="DX40:EJ40"/>
    <mergeCell ref="EK40:EW40"/>
    <mergeCell ref="EX40:FJ40"/>
    <mergeCell ref="DX41:EJ41"/>
    <mergeCell ref="AK41:AP41"/>
    <mergeCell ref="AQ41:BB41"/>
    <mergeCell ref="BC41:BT41"/>
    <mergeCell ref="BU41:CG41"/>
    <mergeCell ref="AQ40:BB40"/>
    <mergeCell ref="BC40:BT40"/>
    <mergeCell ref="CX42:DJ42"/>
    <mergeCell ref="EK41:EW41"/>
    <mergeCell ref="EX41:FJ41"/>
    <mergeCell ref="DK43:DW43"/>
    <mergeCell ref="DX43:EJ43"/>
    <mergeCell ref="EK43:EW43"/>
    <mergeCell ref="EX43:FJ43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CH43:CW43"/>
    <mergeCell ref="EX26:FJ26"/>
    <mergeCell ref="A42:AJ42"/>
    <mergeCell ref="AK42:AP42"/>
    <mergeCell ref="A27:AJ27"/>
    <mergeCell ref="AK27:AP27"/>
    <mergeCell ref="AQ27:BB27"/>
    <mergeCell ref="BC27:BT27"/>
    <mergeCell ref="AQ42:BB42"/>
    <mergeCell ref="BC42:BT42"/>
    <mergeCell ref="BU42:CG42"/>
    <mergeCell ref="CH26:CW26"/>
    <mergeCell ref="CX26:DJ26"/>
    <mergeCell ref="DK26:DW26"/>
    <mergeCell ref="DX26:EJ26"/>
    <mergeCell ref="EK26:EW26"/>
    <mergeCell ref="DK23:DW23"/>
    <mergeCell ref="EK24:EW24"/>
    <mergeCell ref="CX18:DJ18"/>
    <mergeCell ref="CX20:DJ20"/>
    <mergeCell ref="DK14:DW14"/>
    <mergeCell ref="DX14:EJ14"/>
    <mergeCell ref="EK14:EW14"/>
    <mergeCell ref="EK16:EW16"/>
    <mergeCell ref="DX16:EJ16"/>
    <mergeCell ref="DX17:EJ17"/>
    <mergeCell ref="EX14:FJ14"/>
    <mergeCell ref="A15:AJ15"/>
    <mergeCell ref="AK15:AP15"/>
    <mergeCell ref="AQ15:BB15"/>
    <mergeCell ref="BC15:BT15"/>
    <mergeCell ref="BU15:CG15"/>
    <mergeCell ref="A14:AJ14"/>
    <mergeCell ref="A26:AJ26"/>
    <mergeCell ref="AK26:AP26"/>
    <mergeCell ref="AQ26:BB26"/>
    <mergeCell ref="BC26:BT26"/>
    <mergeCell ref="BU26:CG26"/>
    <mergeCell ref="CX14:DJ14"/>
    <mergeCell ref="AK14:AP14"/>
    <mergeCell ref="AQ14:BB14"/>
    <mergeCell ref="BC14:BT14"/>
    <mergeCell ref="BU14:CG14"/>
    <mergeCell ref="CX27:DJ27"/>
    <mergeCell ref="DK27:DW27"/>
    <mergeCell ref="DX27:EJ27"/>
    <mergeCell ref="EK27:EW27"/>
    <mergeCell ref="EX27:FJ27"/>
    <mergeCell ref="CX15:DJ15"/>
    <mergeCell ref="DK15:DW15"/>
    <mergeCell ref="DX15:EJ15"/>
    <mergeCell ref="EK15:EW15"/>
    <mergeCell ref="EX15:FJ15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8"/>
  <sheetViews>
    <sheetView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6.62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1.75390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39" t="s">
        <v>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</row>
    <row r="3" spans="1:166" ht="11.2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2"/>
      <c r="AP3" s="89" t="s">
        <v>17</v>
      </c>
      <c r="AQ3" s="31"/>
      <c r="AR3" s="31"/>
      <c r="AS3" s="31"/>
      <c r="AT3" s="31"/>
      <c r="AU3" s="32"/>
      <c r="AV3" s="89" t="s">
        <v>67</v>
      </c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2"/>
      <c r="BL3" s="89" t="s">
        <v>53</v>
      </c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2"/>
      <c r="CF3" s="86" t="s">
        <v>18</v>
      </c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8"/>
      <c r="ET3" s="89" t="s">
        <v>22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</row>
    <row r="4" spans="1:166" ht="33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4"/>
      <c r="AP4" s="90"/>
      <c r="AQ4" s="33"/>
      <c r="AR4" s="33"/>
      <c r="AS4" s="33"/>
      <c r="AT4" s="33"/>
      <c r="AU4" s="34"/>
      <c r="AV4" s="90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4"/>
      <c r="BL4" s="90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4"/>
      <c r="CF4" s="87" t="s">
        <v>74</v>
      </c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  <c r="CW4" s="86" t="s">
        <v>19</v>
      </c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8"/>
      <c r="DN4" s="86" t="s">
        <v>20</v>
      </c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8"/>
      <c r="EE4" s="86" t="s">
        <v>21</v>
      </c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8"/>
      <c r="ET4" s="90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</row>
    <row r="5" spans="1:166" ht="12" thickBot="1">
      <c r="A5" s="72">
        <v>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3"/>
      <c r="AP5" s="46">
        <v>2</v>
      </c>
      <c r="AQ5" s="47"/>
      <c r="AR5" s="47"/>
      <c r="AS5" s="47"/>
      <c r="AT5" s="47"/>
      <c r="AU5" s="48"/>
      <c r="AV5" s="46">
        <v>3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8"/>
      <c r="BL5" s="46">
        <v>4</v>
      </c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8"/>
      <c r="CF5" s="46">
        <v>5</v>
      </c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8"/>
      <c r="CW5" s="46">
        <v>6</v>
      </c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8"/>
      <c r="DN5" s="46">
        <v>7</v>
      </c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8"/>
      <c r="EE5" s="46">
        <v>8</v>
      </c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8"/>
      <c r="ET5" s="46">
        <v>9</v>
      </c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</row>
    <row r="6" spans="1:166" ht="17.25" customHeight="1">
      <c r="A6" s="241" t="s">
        <v>70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2"/>
      <c r="AP6" s="243" t="s">
        <v>34</v>
      </c>
      <c r="AQ6" s="244"/>
      <c r="AR6" s="244"/>
      <c r="AS6" s="244"/>
      <c r="AT6" s="244"/>
      <c r="AU6" s="244"/>
      <c r="AV6" s="77" t="s">
        <v>39</v>
      </c>
      <c r="AW6" s="77"/>
      <c r="AX6" s="77"/>
      <c r="AY6" s="77"/>
      <c r="AZ6" s="77"/>
      <c r="BA6" s="77"/>
      <c r="BB6" s="77"/>
      <c r="BC6" s="77"/>
      <c r="BD6" s="77"/>
      <c r="BE6" s="78"/>
      <c r="BF6" s="79"/>
      <c r="BG6" s="79"/>
      <c r="BH6" s="79"/>
      <c r="BI6" s="79"/>
      <c r="BJ6" s="79"/>
      <c r="BK6" s="80"/>
      <c r="BL6" s="237">
        <f>SUM(BL7,BL33,BL37)</f>
        <v>4359168800</v>
      </c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>
        <f>SUM(CF7,CF33,CF45)</f>
        <v>408903734.99000025</v>
      </c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>
        <f>SUM(CW7,CW37,CW45)</f>
        <v>0</v>
      </c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8">
        <v>0</v>
      </c>
      <c r="DO6" s="239"/>
      <c r="DP6" s="239"/>
      <c r="DQ6" s="239"/>
      <c r="DR6" s="239"/>
      <c r="DS6" s="239"/>
      <c r="DT6" s="239"/>
      <c r="DU6" s="239"/>
      <c r="DV6" s="239"/>
      <c r="DW6" s="239"/>
      <c r="DX6" s="239"/>
      <c r="DY6" s="239"/>
      <c r="DZ6" s="239"/>
      <c r="EA6" s="239"/>
      <c r="EB6" s="239"/>
      <c r="EC6" s="239"/>
      <c r="ED6" s="240"/>
      <c r="EE6" s="237">
        <f>SUM(CF6,CW6,DN6)</f>
        <v>408903734.99000025</v>
      </c>
      <c r="EF6" s="237"/>
      <c r="EG6" s="237"/>
      <c r="EH6" s="237"/>
      <c r="EI6" s="237"/>
      <c r="EJ6" s="237"/>
      <c r="EK6" s="237"/>
      <c r="EL6" s="237"/>
      <c r="EM6" s="237"/>
      <c r="EN6" s="237"/>
      <c r="EO6" s="237"/>
      <c r="EP6" s="237"/>
      <c r="EQ6" s="237"/>
      <c r="ER6" s="237"/>
      <c r="ES6" s="237"/>
      <c r="ET6" s="237">
        <f>SUM(BL6,-EE6)</f>
        <v>3950265065.0099998</v>
      </c>
      <c r="EU6" s="237"/>
      <c r="EV6" s="237"/>
      <c r="EW6" s="237"/>
      <c r="EX6" s="237"/>
      <c r="EY6" s="237"/>
      <c r="EZ6" s="237"/>
      <c r="FA6" s="237"/>
      <c r="FB6" s="237"/>
      <c r="FC6" s="237"/>
      <c r="FD6" s="237"/>
      <c r="FE6" s="237"/>
      <c r="FF6" s="237"/>
      <c r="FG6" s="237"/>
      <c r="FH6" s="237"/>
      <c r="FI6" s="237"/>
      <c r="FJ6" s="245"/>
    </row>
    <row r="7" spans="1:166" ht="12.75" customHeight="1">
      <c r="A7" s="148" t="s">
        <v>16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9"/>
      <c r="AP7" s="56" t="s">
        <v>35</v>
      </c>
      <c r="AQ7" s="57"/>
      <c r="AR7" s="57"/>
      <c r="AS7" s="57"/>
      <c r="AT7" s="57"/>
      <c r="AU7" s="209"/>
      <c r="AV7" s="226" t="s">
        <v>39</v>
      </c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2"/>
      <c r="BL7" s="229">
        <f>SUM(BL10,BL12,BL15,BL18,BL20,BL22,BL30,BL28)</f>
        <v>4359168800</v>
      </c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1"/>
      <c r="CF7" s="229">
        <f>SUM(CF10,CF12,CF15,CF18,CF20,CF22,CF28,CF30)</f>
        <v>-2988704029.35</v>
      </c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1"/>
      <c r="CW7" s="133">
        <v>0</v>
      </c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46"/>
      <c r="DN7" s="229">
        <v>0</v>
      </c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1"/>
      <c r="EE7" s="229">
        <f>SUM(CF7:ED8)</f>
        <v>-2988704029.35</v>
      </c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1"/>
      <c r="ET7" s="229">
        <f>SUM(BL7,-EE7)</f>
        <v>7347872829.35</v>
      </c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5"/>
    </row>
    <row r="8" spans="1:166" ht="12.75" customHeight="1">
      <c r="A8" s="139" t="s">
        <v>142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40"/>
      <c r="AP8" s="65"/>
      <c r="AQ8" s="66"/>
      <c r="AR8" s="66"/>
      <c r="AS8" s="66"/>
      <c r="AT8" s="66"/>
      <c r="AU8" s="227"/>
      <c r="AV8" s="2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54"/>
      <c r="BL8" s="232"/>
      <c r="BM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4"/>
      <c r="CF8" s="232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4"/>
      <c r="CW8" s="136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47"/>
      <c r="DN8" s="232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4"/>
      <c r="EE8" s="232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4"/>
      <c r="ET8" s="232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6"/>
    </row>
    <row r="9" spans="1:166" ht="12" customHeight="1">
      <c r="A9" s="175" t="s">
        <v>36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6"/>
      <c r="AP9" s="56"/>
      <c r="AQ9" s="57"/>
      <c r="AR9" s="57"/>
      <c r="AS9" s="57"/>
      <c r="AT9" s="57"/>
      <c r="AU9" s="209"/>
      <c r="AV9" s="226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2"/>
      <c r="BL9" s="133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46"/>
      <c r="CF9" s="133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46"/>
      <c r="CW9" s="133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46"/>
      <c r="DN9" s="133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46"/>
      <c r="EE9" s="133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46"/>
      <c r="ET9" s="133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5"/>
    </row>
    <row r="10" spans="1:166" ht="24.75" customHeight="1">
      <c r="A10" s="284" t="s">
        <v>166</v>
      </c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5"/>
      <c r="AP10" s="35" t="s">
        <v>35</v>
      </c>
      <c r="AQ10" s="36"/>
      <c r="AR10" s="36"/>
      <c r="AS10" s="36"/>
      <c r="AT10" s="36"/>
      <c r="AU10" s="286"/>
      <c r="AV10" s="287" t="s">
        <v>162</v>
      </c>
      <c r="AW10" s="287"/>
      <c r="AX10" s="287"/>
      <c r="AY10" s="287"/>
      <c r="AZ10" s="287"/>
      <c r="BA10" s="287"/>
      <c r="BB10" s="287"/>
      <c r="BC10" s="287"/>
      <c r="BD10" s="287"/>
      <c r="BE10" s="199"/>
      <c r="BF10" s="288"/>
      <c r="BG10" s="288"/>
      <c r="BH10" s="288"/>
      <c r="BI10" s="288"/>
      <c r="BJ10" s="288"/>
      <c r="BK10" s="289"/>
      <c r="BL10" s="196">
        <f>SUM(BL11:CE11)</f>
        <v>4500000000</v>
      </c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>
        <f>SUM(CF11:CV11)</f>
        <v>0</v>
      </c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96">
        <f>SUM(CF10)</f>
        <v>0</v>
      </c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>
        <f>SUM(BL10,-EE10)</f>
        <v>4500000000</v>
      </c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7"/>
    </row>
    <row r="11" spans="1:166" ht="30" customHeight="1">
      <c r="A11" s="198" t="s">
        <v>163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213"/>
      <c r="AP11" s="35" t="s">
        <v>35</v>
      </c>
      <c r="AQ11" s="36"/>
      <c r="AR11" s="36"/>
      <c r="AS11" s="36"/>
      <c r="AT11" s="36"/>
      <c r="AU11" s="286"/>
      <c r="AV11" s="189" t="s">
        <v>164</v>
      </c>
      <c r="AW11" s="189"/>
      <c r="AX11" s="189"/>
      <c r="AY11" s="189"/>
      <c r="AZ11" s="189"/>
      <c r="BA11" s="189"/>
      <c r="BB11" s="189"/>
      <c r="BC11" s="189"/>
      <c r="BD11" s="189"/>
      <c r="BE11" s="190"/>
      <c r="BF11" s="191"/>
      <c r="BG11" s="191"/>
      <c r="BH11" s="191"/>
      <c r="BI11" s="191"/>
      <c r="BJ11" s="191"/>
      <c r="BK11" s="192"/>
      <c r="BL11" s="116">
        <v>4500000000</v>
      </c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>
        <v>0</v>
      </c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>
        <f>SUM(CF11)</f>
        <v>0</v>
      </c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>
        <f>SUM(BL11,-EE11)</f>
        <v>4500000000</v>
      </c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7"/>
    </row>
    <row r="12" spans="1:166" ht="25.5" customHeight="1">
      <c r="A12" s="284" t="s">
        <v>213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5"/>
      <c r="AP12" s="35" t="s">
        <v>35</v>
      </c>
      <c r="AQ12" s="36"/>
      <c r="AR12" s="36"/>
      <c r="AS12" s="36"/>
      <c r="AT12" s="36"/>
      <c r="AU12" s="286"/>
      <c r="AV12" s="287" t="s">
        <v>102</v>
      </c>
      <c r="AW12" s="287"/>
      <c r="AX12" s="287"/>
      <c r="AY12" s="287"/>
      <c r="AZ12" s="287"/>
      <c r="BA12" s="287"/>
      <c r="BB12" s="287"/>
      <c r="BC12" s="287"/>
      <c r="BD12" s="287"/>
      <c r="BE12" s="199"/>
      <c r="BF12" s="288"/>
      <c r="BG12" s="288"/>
      <c r="BH12" s="288"/>
      <c r="BI12" s="288"/>
      <c r="BJ12" s="288"/>
      <c r="BK12" s="289"/>
      <c r="BL12" s="196">
        <f>SUM(BL13:CE14)</f>
        <v>0</v>
      </c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>
        <f>SUM(CF13:CV14)</f>
        <v>-3000000000</v>
      </c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96">
        <f aca="true" t="shared" si="0" ref="EE12:EE24">SUM(CF12)</f>
        <v>-3000000000</v>
      </c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>
        <f>SUM(BL12,-EE12)</f>
        <v>3000000000</v>
      </c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7"/>
    </row>
    <row r="13" spans="1:166" ht="26.25" customHeight="1">
      <c r="A13" s="198" t="s">
        <v>103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213"/>
      <c r="AP13" s="35" t="s">
        <v>35</v>
      </c>
      <c r="AQ13" s="36"/>
      <c r="AR13" s="36"/>
      <c r="AS13" s="36"/>
      <c r="AT13" s="36"/>
      <c r="AU13" s="286"/>
      <c r="AV13" s="189" t="s">
        <v>104</v>
      </c>
      <c r="AW13" s="189"/>
      <c r="AX13" s="189"/>
      <c r="AY13" s="189"/>
      <c r="AZ13" s="189"/>
      <c r="BA13" s="189"/>
      <c r="BB13" s="189"/>
      <c r="BC13" s="189"/>
      <c r="BD13" s="189"/>
      <c r="BE13" s="190"/>
      <c r="BF13" s="191"/>
      <c r="BG13" s="191"/>
      <c r="BH13" s="191"/>
      <c r="BI13" s="191"/>
      <c r="BJ13" s="191"/>
      <c r="BK13" s="192"/>
      <c r="BL13" s="116">
        <v>4000000000</v>
      </c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>
        <v>0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>
        <f t="shared" si="0"/>
        <v>0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>
        <f aca="true" t="shared" si="1" ref="ET13:ET19">SUM(BL13,-EE13)</f>
        <v>4000000000</v>
      </c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7"/>
    </row>
    <row r="14" spans="1:166" ht="27" customHeight="1">
      <c r="A14" s="198" t="s">
        <v>165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213"/>
      <c r="AP14" s="187" t="s">
        <v>35</v>
      </c>
      <c r="AQ14" s="188"/>
      <c r="AR14" s="188"/>
      <c r="AS14" s="188"/>
      <c r="AT14" s="188"/>
      <c r="AU14" s="188"/>
      <c r="AV14" s="189" t="s">
        <v>105</v>
      </c>
      <c r="AW14" s="189"/>
      <c r="AX14" s="189"/>
      <c r="AY14" s="189"/>
      <c r="AZ14" s="189"/>
      <c r="BA14" s="189"/>
      <c r="BB14" s="189"/>
      <c r="BC14" s="189"/>
      <c r="BD14" s="189"/>
      <c r="BE14" s="190"/>
      <c r="BF14" s="191"/>
      <c r="BG14" s="191"/>
      <c r="BH14" s="191"/>
      <c r="BI14" s="191"/>
      <c r="BJ14" s="191"/>
      <c r="BK14" s="192"/>
      <c r="BL14" s="116">
        <v>-4000000000</v>
      </c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>
        <v>-3000000000</v>
      </c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>
        <f t="shared" si="0"/>
        <v>-3000000000</v>
      </c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>
        <f t="shared" si="1"/>
        <v>-1000000000</v>
      </c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7"/>
    </row>
    <row r="15" spans="1:166" s="25" customFormat="1" ht="28.5" customHeight="1">
      <c r="A15" s="284" t="s">
        <v>214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5"/>
      <c r="AP15" s="224" t="s">
        <v>35</v>
      </c>
      <c r="AQ15" s="225"/>
      <c r="AR15" s="225"/>
      <c r="AS15" s="225"/>
      <c r="AT15" s="225"/>
      <c r="AU15" s="225"/>
      <c r="AV15" s="287" t="s">
        <v>107</v>
      </c>
      <c r="AW15" s="287"/>
      <c r="AX15" s="287"/>
      <c r="AY15" s="287"/>
      <c r="AZ15" s="287"/>
      <c r="BA15" s="287"/>
      <c r="BB15" s="287"/>
      <c r="BC15" s="287"/>
      <c r="BD15" s="287"/>
      <c r="BE15" s="199"/>
      <c r="BF15" s="288"/>
      <c r="BG15" s="288"/>
      <c r="BH15" s="288"/>
      <c r="BI15" s="288"/>
      <c r="BJ15" s="288"/>
      <c r="BK15" s="289"/>
      <c r="BL15" s="196">
        <f>SUM(BL16:CE17)</f>
        <v>-369649200</v>
      </c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>
        <f>SUM(CF16:CF17)</f>
        <v>0</v>
      </c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>
        <f t="shared" si="0"/>
        <v>0</v>
      </c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>
        <f t="shared" si="1"/>
        <v>-369649200</v>
      </c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7"/>
    </row>
    <row r="16" spans="1:166" ht="24.75" customHeight="1">
      <c r="A16" s="198" t="s">
        <v>106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87" t="s">
        <v>35</v>
      </c>
      <c r="AQ16" s="188"/>
      <c r="AR16" s="188"/>
      <c r="AS16" s="188"/>
      <c r="AT16" s="188"/>
      <c r="AU16" s="188"/>
      <c r="AV16" s="189" t="s">
        <v>108</v>
      </c>
      <c r="AW16" s="189"/>
      <c r="AX16" s="189"/>
      <c r="AY16" s="189"/>
      <c r="AZ16" s="189"/>
      <c r="BA16" s="189"/>
      <c r="BB16" s="189"/>
      <c r="BC16" s="189"/>
      <c r="BD16" s="189"/>
      <c r="BE16" s="190"/>
      <c r="BF16" s="191"/>
      <c r="BG16" s="191"/>
      <c r="BH16" s="191"/>
      <c r="BI16" s="191"/>
      <c r="BJ16" s="191"/>
      <c r="BK16" s="192"/>
      <c r="BL16" s="116">
        <v>5900000000</v>
      </c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>
        <v>0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>
        <f t="shared" si="0"/>
        <v>0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>
        <f t="shared" si="1"/>
        <v>5900000000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7"/>
    </row>
    <row r="17" spans="1:166" ht="28.5" customHeight="1">
      <c r="A17" s="198" t="s">
        <v>167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87" t="s">
        <v>35</v>
      </c>
      <c r="AQ17" s="188"/>
      <c r="AR17" s="188"/>
      <c r="AS17" s="188"/>
      <c r="AT17" s="188"/>
      <c r="AU17" s="188"/>
      <c r="AV17" s="189" t="s">
        <v>109</v>
      </c>
      <c r="AW17" s="189"/>
      <c r="AX17" s="189"/>
      <c r="AY17" s="189"/>
      <c r="AZ17" s="189"/>
      <c r="BA17" s="189"/>
      <c r="BB17" s="189"/>
      <c r="BC17" s="189"/>
      <c r="BD17" s="189"/>
      <c r="BE17" s="190"/>
      <c r="BF17" s="191"/>
      <c r="BG17" s="191"/>
      <c r="BH17" s="191"/>
      <c r="BI17" s="191"/>
      <c r="BJ17" s="191"/>
      <c r="BK17" s="192"/>
      <c r="BL17" s="116">
        <v>-6269649200</v>
      </c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>
        <v>0</v>
      </c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>
        <f t="shared" si="0"/>
        <v>0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>
        <f t="shared" si="1"/>
        <v>-6269649200</v>
      </c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7"/>
    </row>
    <row r="18" spans="1:166" s="25" customFormat="1" ht="60" customHeight="1">
      <c r="A18" s="284" t="s">
        <v>110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24" t="s">
        <v>35</v>
      </c>
      <c r="AQ18" s="225"/>
      <c r="AR18" s="225"/>
      <c r="AS18" s="225"/>
      <c r="AT18" s="225"/>
      <c r="AU18" s="225"/>
      <c r="AV18" s="287" t="s">
        <v>111</v>
      </c>
      <c r="AW18" s="287"/>
      <c r="AX18" s="287"/>
      <c r="AY18" s="287"/>
      <c r="AZ18" s="287"/>
      <c r="BA18" s="287"/>
      <c r="BB18" s="287"/>
      <c r="BC18" s="287"/>
      <c r="BD18" s="287"/>
      <c r="BE18" s="199"/>
      <c r="BF18" s="288"/>
      <c r="BG18" s="288"/>
      <c r="BH18" s="288"/>
      <c r="BI18" s="288"/>
      <c r="BJ18" s="288"/>
      <c r="BK18" s="289"/>
      <c r="BL18" s="196">
        <f>SUM(BL19)</f>
        <v>-634090000</v>
      </c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>
        <f>SUM(CF19)</f>
        <v>0</v>
      </c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>
        <f t="shared" si="0"/>
        <v>0</v>
      </c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>
        <f t="shared" si="1"/>
        <v>-634090000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7"/>
    </row>
    <row r="19" spans="1:166" ht="50.25" customHeight="1">
      <c r="A19" s="198" t="s">
        <v>110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87" t="s">
        <v>35</v>
      </c>
      <c r="AQ19" s="188"/>
      <c r="AR19" s="188"/>
      <c r="AS19" s="188"/>
      <c r="AT19" s="188"/>
      <c r="AU19" s="188"/>
      <c r="AV19" s="189" t="s">
        <v>112</v>
      </c>
      <c r="AW19" s="189"/>
      <c r="AX19" s="189"/>
      <c r="AY19" s="189"/>
      <c r="AZ19" s="189"/>
      <c r="BA19" s="189"/>
      <c r="BB19" s="189"/>
      <c r="BC19" s="189"/>
      <c r="BD19" s="189"/>
      <c r="BE19" s="190"/>
      <c r="BF19" s="191"/>
      <c r="BG19" s="191"/>
      <c r="BH19" s="191"/>
      <c r="BI19" s="191"/>
      <c r="BJ19" s="191"/>
      <c r="BK19" s="192"/>
      <c r="BL19" s="116">
        <v>-634090000</v>
      </c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>
        <v>0</v>
      </c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>
        <f t="shared" si="0"/>
        <v>0</v>
      </c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>
        <f t="shared" si="1"/>
        <v>-634090000</v>
      </c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7"/>
    </row>
    <row r="20" spans="1:166" ht="61.5" customHeight="1">
      <c r="A20" s="284" t="s">
        <v>113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24" t="s">
        <v>35</v>
      </c>
      <c r="AQ20" s="225"/>
      <c r="AR20" s="225"/>
      <c r="AS20" s="225"/>
      <c r="AT20" s="225"/>
      <c r="AU20" s="225"/>
      <c r="AV20" s="287" t="s">
        <v>114</v>
      </c>
      <c r="AW20" s="287"/>
      <c r="AX20" s="287"/>
      <c r="AY20" s="287"/>
      <c r="AZ20" s="287"/>
      <c r="BA20" s="287"/>
      <c r="BB20" s="287"/>
      <c r="BC20" s="287"/>
      <c r="BD20" s="287"/>
      <c r="BE20" s="199"/>
      <c r="BF20" s="288"/>
      <c r="BG20" s="288"/>
      <c r="BH20" s="288"/>
      <c r="BI20" s="288"/>
      <c r="BJ20" s="288"/>
      <c r="BK20" s="289"/>
      <c r="BL20" s="196">
        <f>SUM(BL21)</f>
        <v>-3790000</v>
      </c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>
        <f>SUM(CF21)</f>
        <v>0</v>
      </c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>
        <f>SUM(CF20)</f>
        <v>0</v>
      </c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>
        <f>SUM(BL20,-EE20)</f>
        <v>-3790000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7"/>
    </row>
    <row r="21" spans="1:166" ht="62.25" customHeight="1">
      <c r="A21" s="198" t="s">
        <v>113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87" t="s">
        <v>35</v>
      </c>
      <c r="AQ21" s="188"/>
      <c r="AR21" s="188"/>
      <c r="AS21" s="188"/>
      <c r="AT21" s="188"/>
      <c r="AU21" s="188"/>
      <c r="AV21" s="189" t="s">
        <v>115</v>
      </c>
      <c r="AW21" s="189"/>
      <c r="AX21" s="189"/>
      <c r="AY21" s="189"/>
      <c r="AZ21" s="189"/>
      <c r="BA21" s="189"/>
      <c r="BB21" s="189"/>
      <c r="BC21" s="189"/>
      <c r="BD21" s="189"/>
      <c r="BE21" s="190"/>
      <c r="BF21" s="191"/>
      <c r="BG21" s="191"/>
      <c r="BH21" s="191"/>
      <c r="BI21" s="191"/>
      <c r="BJ21" s="191"/>
      <c r="BK21" s="192"/>
      <c r="BL21" s="116">
        <v>-3790000</v>
      </c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>
        <v>0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>
        <f>SUM(CF21)</f>
        <v>0</v>
      </c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>
        <f>SUM(BL21,-EE21)</f>
        <v>-3790000</v>
      </c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7"/>
    </row>
    <row r="22" spans="1:166" s="25" customFormat="1" ht="24" customHeight="1">
      <c r="A22" s="284" t="s">
        <v>116</v>
      </c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24" t="s">
        <v>35</v>
      </c>
      <c r="AQ22" s="225"/>
      <c r="AR22" s="225"/>
      <c r="AS22" s="225"/>
      <c r="AT22" s="225"/>
      <c r="AU22" s="225"/>
      <c r="AV22" s="287" t="s">
        <v>117</v>
      </c>
      <c r="AW22" s="287"/>
      <c r="AX22" s="287"/>
      <c r="AY22" s="287"/>
      <c r="AZ22" s="287"/>
      <c r="BA22" s="287"/>
      <c r="BB22" s="287"/>
      <c r="BC22" s="287"/>
      <c r="BD22" s="287"/>
      <c r="BE22" s="199"/>
      <c r="BF22" s="288"/>
      <c r="BG22" s="288"/>
      <c r="BH22" s="288"/>
      <c r="BI22" s="288"/>
      <c r="BJ22" s="288"/>
      <c r="BK22" s="289"/>
      <c r="BL22" s="196">
        <f>SUM(BL23+BL25)</f>
        <v>482608000</v>
      </c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>
        <f>SUM(CF23,CF25)</f>
        <v>11295970.65</v>
      </c>
      <c r="CG22" s="196"/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6"/>
      <c r="DV22" s="196"/>
      <c r="DW22" s="196"/>
      <c r="DX22" s="196"/>
      <c r="DY22" s="196"/>
      <c r="DZ22" s="196"/>
      <c r="EA22" s="196"/>
      <c r="EB22" s="196"/>
      <c r="EC22" s="196"/>
      <c r="ED22" s="196"/>
      <c r="EE22" s="196">
        <f>SUM(CF22)</f>
        <v>11295970.65</v>
      </c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>
        <f>SUM(BL22,-CF22)</f>
        <v>471312029.35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  <c r="FH22" s="196"/>
      <c r="FI22" s="196"/>
      <c r="FJ22" s="197"/>
    </row>
    <row r="23" spans="1:166" s="26" customFormat="1" ht="22.5" customHeight="1">
      <c r="A23" s="290" t="s">
        <v>118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1"/>
      <c r="AP23" s="292" t="s">
        <v>35</v>
      </c>
      <c r="AQ23" s="293"/>
      <c r="AR23" s="293"/>
      <c r="AS23" s="293"/>
      <c r="AT23" s="293"/>
      <c r="AU23" s="293"/>
      <c r="AV23" s="294" t="s">
        <v>119</v>
      </c>
      <c r="AW23" s="294"/>
      <c r="AX23" s="294"/>
      <c r="AY23" s="294"/>
      <c r="AZ23" s="294"/>
      <c r="BA23" s="294"/>
      <c r="BB23" s="294"/>
      <c r="BC23" s="294"/>
      <c r="BD23" s="294"/>
      <c r="BE23" s="295"/>
      <c r="BF23" s="296"/>
      <c r="BG23" s="296"/>
      <c r="BH23" s="296"/>
      <c r="BI23" s="296"/>
      <c r="BJ23" s="296"/>
      <c r="BK23" s="297"/>
      <c r="BL23" s="219">
        <f>BL24</f>
        <v>0</v>
      </c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3"/>
      <c r="CF23" s="219">
        <f>CF24</f>
        <v>2669500</v>
      </c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98"/>
      <c r="CW23" s="219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3"/>
      <c r="DN23" s="219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3"/>
      <c r="EE23" s="219">
        <f t="shared" si="0"/>
        <v>2669500</v>
      </c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3"/>
      <c r="ET23" s="219">
        <v>0</v>
      </c>
      <c r="EU23" s="220"/>
      <c r="EV23" s="220"/>
      <c r="EW23" s="220"/>
      <c r="EX23" s="220"/>
      <c r="EY23" s="220"/>
      <c r="EZ23" s="220"/>
      <c r="FA23" s="220"/>
      <c r="FB23" s="220"/>
      <c r="FC23" s="220"/>
      <c r="FD23" s="220"/>
      <c r="FE23" s="220"/>
      <c r="FF23" s="220"/>
      <c r="FG23" s="220"/>
      <c r="FH23" s="220"/>
      <c r="FI23" s="220"/>
      <c r="FJ23" s="221"/>
    </row>
    <row r="24" spans="1:166" ht="28.5" customHeight="1">
      <c r="A24" s="198" t="s">
        <v>215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87" t="s">
        <v>35</v>
      </c>
      <c r="AQ24" s="188"/>
      <c r="AR24" s="188"/>
      <c r="AS24" s="188"/>
      <c r="AT24" s="188"/>
      <c r="AU24" s="188"/>
      <c r="AV24" s="189" t="s">
        <v>120</v>
      </c>
      <c r="AW24" s="189"/>
      <c r="AX24" s="189"/>
      <c r="AY24" s="189"/>
      <c r="AZ24" s="189"/>
      <c r="BA24" s="189"/>
      <c r="BB24" s="189"/>
      <c r="BC24" s="189"/>
      <c r="BD24" s="189"/>
      <c r="BE24" s="190"/>
      <c r="BF24" s="191"/>
      <c r="BG24" s="191"/>
      <c r="BH24" s="191"/>
      <c r="BI24" s="191"/>
      <c r="BJ24" s="191"/>
      <c r="BK24" s="192"/>
      <c r="BL24" s="116">
        <v>0</v>
      </c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>
        <v>2669500</v>
      </c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>
        <f t="shared" si="0"/>
        <v>2669500</v>
      </c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>
        <v>0</v>
      </c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7"/>
    </row>
    <row r="25" spans="1:166" s="26" customFormat="1" ht="35.25" customHeight="1">
      <c r="A25" s="290" t="s">
        <v>121</v>
      </c>
      <c r="B25" s="290"/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2" t="s">
        <v>35</v>
      </c>
      <c r="AQ25" s="293"/>
      <c r="AR25" s="293"/>
      <c r="AS25" s="293"/>
      <c r="AT25" s="293"/>
      <c r="AU25" s="293"/>
      <c r="AV25" s="295" t="s">
        <v>122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300"/>
      <c r="BL25" s="219">
        <f>SUM(BL26:CE27)</f>
        <v>482608000</v>
      </c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3"/>
      <c r="CF25" s="219">
        <f>SUM(CF26,CF27)</f>
        <v>8626470.65</v>
      </c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3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>
        <f aca="true" t="shared" si="2" ref="EE25:EE30">SUM(CF25)</f>
        <v>8626470.65</v>
      </c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9">
        <f aca="true" t="shared" si="3" ref="ET25:ET30">SUM(BL25,-EE25)</f>
        <v>473981529.35</v>
      </c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0"/>
      <c r="FH25" s="220"/>
      <c r="FI25" s="220"/>
      <c r="FJ25" s="221"/>
    </row>
    <row r="26" spans="1:166" ht="33.75" customHeight="1">
      <c r="A26" s="198" t="s">
        <v>123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87" t="s">
        <v>35</v>
      </c>
      <c r="AQ26" s="188"/>
      <c r="AR26" s="188"/>
      <c r="AS26" s="188"/>
      <c r="AT26" s="188"/>
      <c r="AU26" s="188"/>
      <c r="AV26" s="189" t="s">
        <v>124</v>
      </c>
      <c r="AW26" s="189"/>
      <c r="AX26" s="189"/>
      <c r="AY26" s="189"/>
      <c r="AZ26" s="189"/>
      <c r="BA26" s="189"/>
      <c r="BB26" s="189"/>
      <c r="BC26" s="189"/>
      <c r="BD26" s="189"/>
      <c r="BE26" s="190"/>
      <c r="BF26" s="191"/>
      <c r="BG26" s="191"/>
      <c r="BH26" s="191"/>
      <c r="BI26" s="191"/>
      <c r="BJ26" s="191"/>
      <c r="BK26" s="192"/>
      <c r="BL26" s="116">
        <v>250000000</v>
      </c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>
        <v>0</v>
      </c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>
        <f t="shared" si="2"/>
        <v>0</v>
      </c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>
        <f t="shared" si="3"/>
        <v>250000000</v>
      </c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7"/>
    </row>
    <row r="27" spans="1:166" ht="26.25" customHeight="1">
      <c r="A27" s="198" t="s">
        <v>125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87" t="s">
        <v>35</v>
      </c>
      <c r="AQ27" s="188"/>
      <c r="AR27" s="188"/>
      <c r="AS27" s="188"/>
      <c r="AT27" s="188"/>
      <c r="AU27" s="188"/>
      <c r="AV27" s="189" t="s">
        <v>126</v>
      </c>
      <c r="AW27" s="189"/>
      <c r="AX27" s="189"/>
      <c r="AY27" s="189"/>
      <c r="AZ27" s="189"/>
      <c r="BA27" s="189"/>
      <c r="BB27" s="189"/>
      <c r="BC27" s="189"/>
      <c r="BD27" s="189"/>
      <c r="BE27" s="190"/>
      <c r="BF27" s="191"/>
      <c r="BG27" s="191"/>
      <c r="BH27" s="191"/>
      <c r="BI27" s="191"/>
      <c r="BJ27" s="191"/>
      <c r="BK27" s="192"/>
      <c r="BL27" s="116">
        <v>232608000</v>
      </c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>
        <v>8626470.65</v>
      </c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>
        <f t="shared" si="2"/>
        <v>8626470.65</v>
      </c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>
        <f t="shared" si="3"/>
        <v>223981529.35</v>
      </c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7"/>
    </row>
    <row r="28" spans="1:166" ht="35.25" customHeight="1">
      <c r="A28" s="284" t="s">
        <v>127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187" t="s">
        <v>35</v>
      </c>
      <c r="AQ28" s="188"/>
      <c r="AR28" s="188"/>
      <c r="AS28" s="188"/>
      <c r="AT28" s="188"/>
      <c r="AU28" s="188"/>
      <c r="AV28" s="287" t="s">
        <v>128</v>
      </c>
      <c r="AW28" s="287"/>
      <c r="AX28" s="287"/>
      <c r="AY28" s="287"/>
      <c r="AZ28" s="287"/>
      <c r="BA28" s="287"/>
      <c r="BB28" s="287"/>
      <c r="BC28" s="287"/>
      <c r="BD28" s="287"/>
      <c r="BE28" s="199"/>
      <c r="BF28" s="288"/>
      <c r="BG28" s="288"/>
      <c r="BH28" s="288"/>
      <c r="BI28" s="288"/>
      <c r="BJ28" s="288"/>
      <c r="BK28" s="289"/>
      <c r="BL28" s="202">
        <f>BL29</f>
        <v>-250000000</v>
      </c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4"/>
      <c r="CF28" s="202">
        <f>CF29</f>
        <v>0</v>
      </c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4"/>
      <c r="CW28" s="193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5"/>
      <c r="DN28" s="193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5"/>
      <c r="EE28" s="202">
        <f t="shared" si="2"/>
        <v>0</v>
      </c>
      <c r="EF28" s="203"/>
      <c r="EG28" s="203"/>
      <c r="EH28" s="203"/>
      <c r="EI28" s="203"/>
      <c r="EJ28" s="203"/>
      <c r="EK28" s="203"/>
      <c r="EL28" s="203"/>
      <c r="EM28" s="203"/>
      <c r="EN28" s="203"/>
      <c r="EO28" s="203"/>
      <c r="EP28" s="203"/>
      <c r="EQ28" s="203"/>
      <c r="ER28" s="203"/>
      <c r="ES28" s="204"/>
      <c r="ET28" s="202">
        <f t="shared" si="3"/>
        <v>-250000000</v>
      </c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7"/>
    </row>
    <row r="29" spans="1:166" ht="36" customHeight="1">
      <c r="A29" s="198" t="s">
        <v>216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87" t="s">
        <v>35</v>
      </c>
      <c r="AQ29" s="188"/>
      <c r="AR29" s="188"/>
      <c r="AS29" s="188"/>
      <c r="AT29" s="188"/>
      <c r="AU29" s="188"/>
      <c r="AV29" s="189" t="s">
        <v>129</v>
      </c>
      <c r="AW29" s="189"/>
      <c r="AX29" s="189"/>
      <c r="AY29" s="189"/>
      <c r="AZ29" s="189"/>
      <c r="BA29" s="189"/>
      <c r="BB29" s="189"/>
      <c r="BC29" s="189"/>
      <c r="BD29" s="189"/>
      <c r="BE29" s="190"/>
      <c r="BF29" s="191"/>
      <c r="BG29" s="191"/>
      <c r="BH29" s="191"/>
      <c r="BI29" s="191"/>
      <c r="BJ29" s="191"/>
      <c r="BK29" s="192"/>
      <c r="BL29" s="116">
        <v>-250000000</v>
      </c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93">
        <v>0</v>
      </c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5"/>
      <c r="CW29" s="193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5"/>
      <c r="DN29" s="193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5"/>
      <c r="EE29" s="193">
        <f t="shared" si="2"/>
        <v>0</v>
      </c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5"/>
      <c r="ET29" s="116">
        <f t="shared" si="3"/>
        <v>-250000000</v>
      </c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7"/>
    </row>
    <row r="30" spans="1:166" s="25" customFormat="1" ht="31.5" customHeight="1">
      <c r="A30" s="284" t="s">
        <v>130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24" t="s">
        <v>35</v>
      </c>
      <c r="AQ30" s="225"/>
      <c r="AR30" s="225"/>
      <c r="AS30" s="225"/>
      <c r="AT30" s="225"/>
      <c r="AU30" s="225"/>
      <c r="AV30" s="287" t="s">
        <v>131</v>
      </c>
      <c r="AW30" s="287"/>
      <c r="AX30" s="287"/>
      <c r="AY30" s="287"/>
      <c r="AZ30" s="287"/>
      <c r="BA30" s="287"/>
      <c r="BB30" s="287"/>
      <c r="BC30" s="287"/>
      <c r="BD30" s="287"/>
      <c r="BE30" s="199"/>
      <c r="BF30" s="288"/>
      <c r="BG30" s="288"/>
      <c r="BH30" s="288"/>
      <c r="BI30" s="288"/>
      <c r="BJ30" s="288"/>
      <c r="BK30" s="289"/>
      <c r="BL30" s="196">
        <f>BL32</f>
        <v>634090000</v>
      </c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6"/>
      <c r="CC30" s="196"/>
      <c r="CD30" s="196"/>
      <c r="CE30" s="196"/>
      <c r="CF30" s="196">
        <f>SUM(CF32,CF31)</f>
        <v>0</v>
      </c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>
        <f t="shared" si="2"/>
        <v>0</v>
      </c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>
        <f t="shared" si="3"/>
        <v>634090000</v>
      </c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7"/>
    </row>
    <row r="31" spans="1:166" ht="24" customHeight="1" hidden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213"/>
      <c r="AP31" s="187"/>
      <c r="AQ31" s="188"/>
      <c r="AR31" s="188"/>
      <c r="AS31" s="188"/>
      <c r="AT31" s="188"/>
      <c r="AU31" s="188"/>
      <c r="AV31" s="189"/>
      <c r="AW31" s="189"/>
      <c r="AX31" s="189"/>
      <c r="AY31" s="189"/>
      <c r="AZ31" s="189"/>
      <c r="BA31" s="189"/>
      <c r="BB31" s="189"/>
      <c r="BC31" s="189"/>
      <c r="BD31" s="189"/>
      <c r="BE31" s="190"/>
      <c r="BF31" s="191"/>
      <c r="BG31" s="191"/>
      <c r="BH31" s="191"/>
      <c r="BI31" s="191"/>
      <c r="BJ31" s="191"/>
      <c r="BK31" s="192"/>
      <c r="BL31" s="202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4"/>
      <c r="CF31" s="193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5"/>
      <c r="CW31" s="193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5"/>
      <c r="DN31" s="193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5"/>
      <c r="EE31" s="193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5"/>
      <c r="ET31" s="193"/>
      <c r="EU31" s="214"/>
      <c r="EV31" s="214"/>
      <c r="EW31" s="214"/>
      <c r="EX31" s="214"/>
      <c r="EY31" s="214"/>
      <c r="EZ31" s="214"/>
      <c r="FA31" s="214"/>
      <c r="FB31" s="214"/>
      <c r="FC31" s="214"/>
      <c r="FD31" s="214"/>
      <c r="FE31" s="214"/>
      <c r="FF31" s="214"/>
      <c r="FG31" s="214"/>
      <c r="FH31" s="214"/>
      <c r="FI31" s="214"/>
      <c r="FJ31" s="215"/>
    </row>
    <row r="32" spans="1:166" ht="27.75" customHeight="1">
      <c r="A32" s="198" t="s">
        <v>132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87" t="s">
        <v>35</v>
      </c>
      <c r="AQ32" s="188"/>
      <c r="AR32" s="188"/>
      <c r="AS32" s="188"/>
      <c r="AT32" s="188"/>
      <c r="AU32" s="188"/>
      <c r="AV32" s="189" t="s">
        <v>133</v>
      </c>
      <c r="AW32" s="189"/>
      <c r="AX32" s="189"/>
      <c r="AY32" s="189"/>
      <c r="AZ32" s="189"/>
      <c r="BA32" s="189"/>
      <c r="BB32" s="189"/>
      <c r="BC32" s="189"/>
      <c r="BD32" s="189"/>
      <c r="BE32" s="190"/>
      <c r="BF32" s="191"/>
      <c r="BG32" s="191"/>
      <c r="BH32" s="191"/>
      <c r="BI32" s="191"/>
      <c r="BJ32" s="191"/>
      <c r="BK32" s="192"/>
      <c r="BL32" s="116">
        <v>634090000</v>
      </c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>
        <v>0</v>
      </c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>
        <f>SUM(CF32)</f>
        <v>0</v>
      </c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>
        <f>SUM(BL32,-EE32)</f>
        <v>634090000</v>
      </c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7"/>
    </row>
    <row r="33" spans="1:166" ht="15" customHeight="1">
      <c r="A33" s="158" t="s">
        <v>68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87" t="s">
        <v>37</v>
      </c>
      <c r="AQ33" s="188"/>
      <c r="AR33" s="188"/>
      <c r="AS33" s="188"/>
      <c r="AT33" s="188"/>
      <c r="AU33" s="188"/>
      <c r="AV33" s="107" t="s">
        <v>39</v>
      </c>
      <c r="AW33" s="107"/>
      <c r="AX33" s="107"/>
      <c r="AY33" s="107"/>
      <c r="AZ33" s="107"/>
      <c r="BA33" s="107"/>
      <c r="BB33" s="107"/>
      <c r="BC33" s="107"/>
      <c r="BD33" s="107"/>
      <c r="BE33" s="206"/>
      <c r="BF33" s="207"/>
      <c r="BG33" s="207"/>
      <c r="BH33" s="207"/>
      <c r="BI33" s="207"/>
      <c r="BJ33" s="207"/>
      <c r="BK33" s="208"/>
      <c r="BL33" s="116">
        <v>0</v>
      </c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>
        <v>0</v>
      </c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>
        <v>0</v>
      </c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>
        <v>0</v>
      </c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>
        <v>0</v>
      </c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>
        <v>0</v>
      </c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7"/>
    </row>
    <row r="34" spans="1:166" ht="15" customHeight="1">
      <c r="A34" s="175" t="s">
        <v>36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6"/>
      <c r="AP34" s="56"/>
      <c r="AQ34" s="57"/>
      <c r="AR34" s="57"/>
      <c r="AS34" s="57"/>
      <c r="AT34" s="57"/>
      <c r="AU34" s="209"/>
      <c r="AV34" s="210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2"/>
      <c r="BL34" s="133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4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7"/>
    </row>
    <row r="35" spans="1:166" ht="15" customHeight="1" hidden="1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187"/>
      <c r="AQ35" s="188"/>
      <c r="AR35" s="188"/>
      <c r="AS35" s="188"/>
      <c r="AT35" s="188"/>
      <c r="AU35" s="188"/>
      <c r="AV35" s="107"/>
      <c r="AW35" s="107"/>
      <c r="AX35" s="107"/>
      <c r="AY35" s="107"/>
      <c r="AZ35" s="107"/>
      <c r="BA35" s="107"/>
      <c r="BB35" s="107"/>
      <c r="BC35" s="107"/>
      <c r="BD35" s="107"/>
      <c r="BE35" s="206"/>
      <c r="BF35" s="207"/>
      <c r="BG35" s="207"/>
      <c r="BH35" s="207"/>
      <c r="BI35" s="207"/>
      <c r="BJ35" s="207"/>
      <c r="BK35" s="208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36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47"/>
      <c r="CW35" s="136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47"/>
      <c r="DN35" s="136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47"/>
      <c r="EE35" s="136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47"/>
      <c r="ET35" s="136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8"/>
    </row>
    <row r="36" spans="1:166" ht="7.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187"/>
      <c r="AQ36" s="188"/>
      <c r="AR36" s="188"/>
      <c r="AS36" s="188"/>
      <c r="AT36" s="188"/>
      <c r="AU36" s="188"/>
      <c r="AV36" s="107"/>
      <c r="AW36" s="107"/>
      <c r="AX36" s="107"/>
      <c r="AY36" s="107"/>
      <c r="AZ36" s="107"/>
      <c r="BA36" s="107"/>
      <c r="BB36" s="107"/>
      <c r="BC36" s="107"/>
      <c r="BD36" s="107"/>
      <c r="BE36" s="206"/>
      <c r="BF36" s="207"/>
      <c r="BG36" s="207"/>
      <c r="BH36" s="207"/>
      <c r="BI36" s="207"/>
      <c r="BJ36" s="207"/>
      <c r="BK36" s="208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7"/>
    </row>
    <row r="37" spans="1:166" ht="15.75" customHeight="1">
      <c r="A37" s="198" t="s">
        <v>134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87" t="s">
        <v>38</v>
      </c>
      <c r="AQ37" s="188"/>
      <c r="AR37" s="188"/>
      <c r="AS37" s="188"/>
      <c r="AT37" s="188"/>
      <c r="AU37" s="188"/>
      <c r="AV37" s="190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2"/>
      <c r="BL37" s="196">
        <f>SUM(BL39,BL42)</f>
        <v>0</v>
      </c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 t="s">
        <v>39</v>
      </c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>
        <f>SUM(CW39,CW42)</f>
        <v>12000000000</v>
      </c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202">
        <v>0</v>
      </c>
      <c r="DO37" s="203"/>
      <c r="DP37" s="203"/>
      <c r="DQ37" s="203"/>
      <c r="DR37" s="203"/>
      <c r="DS37" s="203"/>
      <c r="DT37" s="203"/>
      <c r="DU37" s="203"/>
      <c r="DV37" s="203"/>
      <c r="DW37" s="203"/>
      <c r="DX37" s="203"/>
      <c r="DY37" s="203"/>
      <c r="DZ37" s="203"/>
      <c r="EA37" s="203"/>
      <c r="EB37" s="203"/>
      <c r="EC37" s="203"/>
      <c r="ED37" s="204"/>
      <c r="EE37" s="196">
        <f>SUM(CW37:ED37)</f>
        <v>12000000000</v>
      </c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>
        <f>SUM(BL37,-EE37)</f>
        <v>-12000000000</v>
      </c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7"/>
    </row>
    <row r="38" spans="1:166" ht="31.5" customHeight="1" hidden="1">
      <c r="A38" s="198" t="s">
        <v>135</v>
      </c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87" t="s">
        <v>38</v>
      </c>
      <c r="AQ38" s="188"/>
      <c r="AR38" s="188"/>
      <c r="AS38" s="188"/>
      <c r="AT38" s="188"/>
      <c r="AU38" s="188"/>
      <c r="AV38" s="199" t="s">
        <v>136</v>
      </c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1"/>
      <c r="BL38" s="202">
        <v>2400000000</v>
      </c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4"/>
      <c r="CF38" s="116" t="s">
        <v>39</v>
      </c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96">
        <f>SUM(CW40,CW43)</f>
        <v>11100000000</v>
      </c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>
        <f>SUM(CW38)</f>
        <v>11100000000</v>
      </c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>
        <f>SUM(BL38,-EE38)</f>
        <v>-8700000000</v>
      </c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6"/>
      <c r="FH38" s="196"/>
      <c r="FI38" s="196"/>
      <c r="FJ38" s="197"/>
    </row>
    <row r="39" spans="1:166" ht="14.25" customHeight="1">
      <c r="A39" s="158" t="s">
        <v>75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87" t="s">
        <v>40</v>
      </c>
      <c r="AQ39" s="188"/>
      <c r="AR39" s="188"/>
      <c r="AS39" s="188"/>
      <c r="AT39" s="188"/>
      <c r="AU39" s="188"/>
      <c r="AV39" s="189" t="s">
        <v>223</v>
      </c>
      <c r="AW39" s="189"/>
      <c r="AX39" s="189"/>
      <c r="AY39" s="189"/>
      <c r="AZ39" s="189"/>
      <c r="BA39" s="189"/>
      <c r="BB39" s="189"/>
      <c r="BC39" s="189"/>
      <c r="BD39" s="189"/>
      <c r="BE39" s="190"/>
      <c r="BF39" s="191"/>
      <c r="BG39" s="191"/>
      <c r="BH39" s="191"/>
      <c r="BI39" s="191"/>
      <c r="BJ39" s="191"/>
      <c r="BK39" s="192"/>
      <c r="BL39" s="116">
        <f>SUM(BL40)</f>
        <v>0</v>
      </c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 t="s">
        <v>39</v>
      </c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>
        <f>SUM(CW40:DM41)</f>
        <v>-12900000000</v>
      </c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93">
        <v>0</v>
      </c>
      <c r="DO39" s="194"/>
      <c r="DP39" s="194"/>
      <c r="DQ39" s="194"/>
      <c r="DR39" s="194"/>
      <c r="DS39" s="194"/>
      <c r="DT39" s="194"/>
      <c r="DU39" s="194"/>
      <c r="DV39" s="194"/>
      <c r="DW39" s="194"/>
      <c r="DX39" s="194"/>
      <c r="DY39" s="194"/>
      <c r="DZ39" s="194"/>
      <c r="EA39" s="194"/>
      <c r="EB39" s="194"/>
      <c r="EC39" s="194"/>
      <c r="ED39" s="195"/>
      <c r="EE39" s="116">
        <f>SUM(CW39:ED39)</f>
        <v>-12900000000</v>
      </c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 t="s">
        <v>39</v>
      </c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  <c r="FG39" s="116"/>
      <c r="FH39" s="116"/>
      <c r="FI39" s="116"/>
      <c r="FJ39" s="117"/>
    </row>
    <row r="40" spans="1:166" ht="27.75" customHeight="1">
      <c r="A40" s="198" t="s">
        <v>219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87" t="s">
        <v>40</v>
      </c>
      <c r="AQ40" s="188"/>
      <c r="AR40" s="188"/>
      <c r="AS40" s="188"/>
      <c r="AT40" s="188"/>
      <c r="AU40" s="188"/>
      <c r="AV40" s="189" t="s">
        <v>137</v>
      </c>
      <c r="AW40" s="189"/>
      <c r="AX40" s="189"/>
      <c r="AY40" s="189"/>
      <c r="AZ40" s="189"/>
      <c r="BA40" s="189"/>
      <c r="BB40" s="189"/>
      <c r="BC40" s="189"/>
      <c r="BD40" s="189"/>
      <c r="BE40" s="190"/>
      <c r="BF40" s="191"/>
      <c r="BG40" s="191"/>
      <c r="BH40" s="191"/>
      <c r="BI40" s="191"/>
      <c r="BJ40" s="191"/>
      <c r="BK40" s="192"/>
      <c r="BL40" s="116">
        <v>0</v>
      </c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 t="s">
        <v>39</v>
      </c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93">
        <v>-12000000000</v>
      </c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5"/>
      <c r="DN40" s="193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5"/>
      <c r="EE40" s="193">
        <f>SUM(CW40:ED40)</f>
        <v>-12000000000</v>
      </c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5"/>
      <c r="ET40" s="116" t="s">
        <v>39</v>
      </c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7"/>
    </row>
    <row r="41" spans="1:166" ht="47.25" customHeight="1">
      <c r="A41" s="198" t="s">
        <v>217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87" t="s">
        <v>40</v>
      </c>
      <c r="AQ41" s="188"/>
      <c r="AR41" s="188"/>
      <c r="AS41" s="188"/>
      <c r="AT41" s="188"/>
      <c r="AU41" s="188"/>
      <c r="AV41" s="189" t="s">
        <v>218</v>
      </c>
      <c r="AW41" s="189"/>
      <c r="AX41" s="189"/>
      <c r="AY41" s="189"/>
      <c r="AZ41" s="189"/>
      <c r="BA41" s="189"/>
      <c r="BB41" s="189"/>
      <c r="BC41" s="189"/>
      <c r="BD41" s="189"/>
      <c r="BE41" s="190"/>
      <c r="BF41" s="191"/>
      <c r="BG41" s="191"/>
      <c r="BH41" s="191"/>
      <c r="BI41" s="191"/>
      <c r="BJ41" s="191"/>
      <c r="BK41" s="192"/>
      <c r="BL41" s="116">
        <v>0</v>
      </c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 t="s">
        <v>39</v>
      </c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93">
        <v>-900000000</v>
      </c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5"/>
      <c r="DN41" s="193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5"/>
      <c r="EE41" s="193">
        <f>SUM(CW41:ED41)</f>
        <v>-900000000</v>
      </c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5"/>
      <c r="ET41" s="116" t="s">
        <v>39</v>
      </c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116"/>
      <c r="FI41" s="116"/>
      <c r="FJ41" s="117"/>
    </row>
    <row r="42" spans="1:166" ht="15" customHeight="1">
      <c r="A42" s="158" t="s">
        <v>76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87" t="s">
        <v>41</v>
      </c>
      <c r="AQ42" s="188"/>
      <c r="AR42" s="188"/>
      <c r="AS42" s="188"/>
      <c r="AT42" s="188"/>
      <c r="AU42" s="188"/>
      <c r="AV42" s="189" t="s">
        <v>224</v>
      </c>
      <c r="AW42" s="189"/>
      <c r="AX42" s="189"/>
      <c r="AY42" s="189"/>
      <c r="AZ42" s="189"/>
      <c r="BA42" s="189"/>
      <c r="BB42" s="189"/>
      <c r="BC42" s="189"/>
      <c r="BD42" s="189"/>
      <c r="BE42" s="190"/>
      <c r="BF42" s="191"/>
      <c r="BG42" s="191"/>
      <c r="BH42" s="191"/>
      <c r="BI42" s="191"/>
      <c r="BJ42" s="191"/>
      <c r="BK42" s="192"/>
      <c r="BL42" s="116">
        <v>0</v>
      </c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 t="s">
        <v>39</v>
      </c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>
        <f>SUM(CW43:DM44)</f>
        <v>24900000000</v>
      </c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>
        <f>SUM(CW42)</f>
        <v>24900000000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 t="s">
        <v>39</v>
      </c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7"/>
    </row>
    <row r="43" spans="1:166" ht="21.75" customHeight="1">
      <c r="A43" s="198" t="s">
        <v>220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87" t="s">
        <v>41</v>
      </c>
      <c r="AQ43" s="188"/>
      <c r="AR43" s="188"/>
      <c r="AS43" s="188"/>
      <c r="AT43" s="188"/>
      <c r="AU43" s="188"/>
      <c r="AV43" s="189" t="s">
        <v>138</v>
      </c>
      <c r="AW43" s="189"/>
      <c r="AX43" s="189"/>
      <c r="AY43" s="189"/>
      <c r="AZ43" s="189"/>
      <c r="BA43" s="189"/>
      <c r="BB43" s="189"/>
      <c r="BC43" s="189"/>
      <c r="BD43" s="189"/>
      <c r="BE43" s="190"/>
      <c r="BF43" s="191"/>
      <c r="BG43" s="191"/>
      <c r="BH43" s="191"/>
      <c r="BI43" s="191"/>
      <c r="BJ43" s="191"/>
      <c r="BK43" s="192"/>
      <c r="BL43" s="116">
        <v>0</v>
      </c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 t="s">
        <v>39</v>
      </c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>
        <v>23100000000</v>
      </c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>
        <f>SUM(CW43)</f>
        <v>23100000000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6" t="s">
        <v>39</v>
      </c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116"/>
      <c r="FI43" s="116"/>
      <c r="FJ43" s="117"/>
    </row>
    <row r="44" spans="1:166" ht="44.25" customHeight="1">
      <c r="A44" s="198" t="s">
        <v>221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87" t="s">
        <v>41</v>
      </c>
      <c r="AQ44" s="188"/>
      <c r="AR44" s="188"/>
      <c r="AS44" s="188"/>
      <c r="AT44" s="188"/>
      <c r="AU44" s="188"/>
      <c r="AV44" s="189" t="s">
        <v>222</v>
      </c>
      <c r="AW44" s="189"/>
      <c r="AX44" s="189"/>
      <c r="AY44" s="189"/>
      <c r="AZ44" s="189"/>
      <c r="BA44" s="189"/>
      <c r="BB44" s="189"/>
      <c r="BC44" s="189"/>
      <c r="BD44" s="189"/>
      <c r="BE44" s="190"/>
      <c r="BF44" s="191"/>
      <c r="BG44" s="191"/>
      <c r="BH44" s="191"/>
      <c r="BI44" s="191"/>
      <c r="BJ44" s="191"/>
      <c r="BK44" s="192"/>
      <c r="BL44" s="116">
        <v>0</v>
      </c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 t="s">
        <v>39</v>
      </c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>
        <v>1800000000</v>
      </c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>
        <f>SUM(CW44)</f>
        <v>1800000000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6" t="s">
        <v>39</v>
      </c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116"/>
      <c r="FI44" s="116"/>
      <c r="FJ44" s="117"/>
    </row>
    <row r="45" spans="1:166" ht="22.5" customHeight="1" thickBot="1">
      <c r="A45" s="157" t="s">
        <v>50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80" t="s">
        <v>42</v>
      </c>
      <c r="AQ45" s="181"/>
      <c r="AR45" s="181"/>
      <c r="AS45" s="181"/>
      <c r="AT45" s="181"/>
      <c r="AU45" s="181"/>
      <c r="AV45" s="182" t="s">
        <v>39</v>
      </c>
      <c r="AW45" s="182"/>
      <c r="AX45" s="182"/>
      <c r="AY45" s="182"/>
      <c r="AZ45" s="182"/>
      <c r="BA45" s="182"/>
      <c r="BB45" s="182"/>
      <c r="BC45" s="182"/>
      <c r="BD45" s="182"/>
      <c r="BE45" s="183"/>
      <c r="BF45" s="184"/>
      <c r="BG45" s="184"/>
      <c r="BH45" s="184"/>
      <c r="BI45" s="184"/>
      <c r="BJ45" s="184"/>
      <c r="BK45" s="185"/>
      <c r="BL45" s="155" t="s">
        <v>39</v>
      </c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86">
        <f>SUM(CF51)</f>
        <v>3397607764.34</v>
      </c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>
        <f>SUM(CW51,CW55)</f>
        <v>-12000000000</v>
      </c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>
        <f>SUM(CF45,CW45)</f>
        <v>-8602392235.66</v>
      </c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55" t="s">
        <v>39</v>
      </c>
      <c r="EU45" s="155"/>
      <c r="EV45" s="155"/>
      <c r="EW45" s="155"/>
      <c r="EX45" s="155"/>
      <c r="EY45" s="155"/>
      <c r="EZ45" s="155"/>
      <c r="FA45" s="155"/>
      <c r="FB45" s="155"/>
      <c r="FC45" s="155"/>
      <c r="FD45" s="155"/>
      <c r="FE45" s="155"/>
      <c r="FF45" s="155"/>
      <c r="FG45" s="155"/>
      <c r="FH45" s="155"/>
      <c r="FI45" s="155"/>
      <c r="FJ45" s="156"/>
    </row>
    <row r="46" spans="1:166" ht="11.2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11" t="s">
        <v>56</v>
      </c>
    </row>
    <row r="47" spans="1:165" ht="3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</row>
    <row r="48" spans="1:166" ht="11.25" customHeight="1">
      <c r="A48" s="31" t="s">
        <v>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  <c r="AP48" s="89" t="s">
        <v>17</v>
      </c>
      <c r="AQ48" s="31"/>
      <c r="AR48" s="31"/>
      <c r="AS48" s="31"/>
      <c r="AT48" s="31"/>
      <c r="AU48" s="32"/>
      <c r="AV48" s="89" t="s">
        <v>67</v>
      </c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  <c r="BL48" s="89" t="s">
        <v>49</v>
      </c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2"/>
      <c r="CF48" s="86" t="s">
        <v>18</v>
      </c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8"/>
      <c r="ET48" s="89" t="s">
        <v>22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</row>
    <row r="49" spans="1:166" ht="33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P49" s="90"/>
      <c r="AQ49" s="33"/>
      <c r="AR49" s="33"/>
      <c r="AS49" s="33"/>
      <c r="AT49" s="33"/>
      <c r="AU49" s="34"/>
      <c r="AV49" s="90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4"/>
      <c r="BL49" s="90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4"/>
      <c r="CF49" s="87" t="s">
        <v>74</v>
      </c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8"/>
      <c r="CW49" s="86" t="s">
        <v>19</v>
      </c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8"/>
      <c r="DN49" s="86" t="s">
        <v>20</v>
      </c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8"/>
      <c r="EE49" s="86" t="s">
        <v>21</v>
      </c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8"/>
      <c r="ET49" s="90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</row>
    <row r="50" spans="1:166" ht="12" thickBot="1">
      <c r="A50" s="72">
        <v>1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3"/>
      <c r="AP50" s="46">
        <v>2</v>
      </c>
      <c r="AQ50" s="47"/>
      <c r="AR50" s="47"/>
      <c r="AS50" s="47"/>
      <c r="AT50" s="47"/>
      <c r="AU50" s="48"/>
      <c r="AV50" s="46">
        <v>3</v>
      </c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8"/>
      <c r="BL50" s="46">
        <v>4</v>
      </c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8"/>
      <c r="CF50" s="46">
        <v>5</v>
      </c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8"/>
      <c r="CW50" s="46">
        <v>6</v>
      </c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8"/>
      <c r="DN50" s="46">
        <v>7</v>
      </c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8"/>
      <c r="EE50" s="46">
        <v>8</v>
      </c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8"/>
      <c r="ET50" s="46">
        <v>9</v>
      </c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</row>
    <row r="51" spans="1:166" ht="33" customHeight="1">
      <c r="A51" s="165" t="s">
        <v>72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77"/>
      <c r="AP51" s="178" t="s">
        <v>48</v>
      </c>
      <c r="AQ51" s="79"/>
      <c r="AR51" s="79"/>
      <c r="AS51" s="79"/>
      <c r="AT51" s="79"/>
      <c r="AU51" s="80"/>
      <c r="AV51" s="161" t="s">
        <v>39</v>
      </c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3"/>
      <c r="BL51" s="161" t="s">
        <v>39</v>
      </c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3"/>
      <c r="CF51" s="161">
        <f>SUM(CF52,CF54)</f>
        <v>3397607764.34</v>
      </c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3"/>
      <c r="CW51" s="161">
        <f>SUM(CW52,CW54)</f>
        <v>-12000000000</v>
      </c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3"/>
      <c r="DN51" s="161" t="s">
        <v>39</v>
      </c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3"/>
      <c r="EE51" s="161">
        <f>SUM(EE52,EE54)</f>
        <v>-8602392235.66</v>
      </c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3"/>
      <c r="ET51" s="161" t="s">
        <v>39</v>
      </c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79"/>
    </row>
    <row r="52" spans="1:166" ht="15" customHeight="1">
      <c r="A52" s="175" t="s">
        <v>36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6"/>
      <c r="AP52" s="150" t="s">
        <v>43</v>
      </c>
      <c r="AQ52" s="151"/>
      <c r="AR52" s="151"/>
      <c r="AS52" s="151"/>
      <c r="AT52" s="151"/>
      <c r="AU52" s="152"/>
      <c r="AV52" s="133" t="s">
        <v>39</v>
      </c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46"/>
      <c r="BL52" s="133" t="s">
        <v>39</v>
      </c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46"/>
      <c r="CF52" s="133">
        <v>-698016546.37</v>
      </c>
      <c r="CG52" s="134"/>
      <c r="CH52" s="134"/>
      <c r="CI52" s="134"/>
      <c r="CJ52" s="134"/>
      <c r="CK52" s="134"/>
      <c r="CL52" s="134"/>
      <c r="CM52" s="134"/>
      <c r="CN52" s="134"/>
      <c r="CO52" s="134"/>
      <c r="CP52" s="134"/>
      <c r="CQ52" s="134"/>
      <c r="CR52" s="134"/>
      <c r="CS52" s="134"/>
      <c r="CT52" s="134"/>
      <c r="CU52" s="134"/>
      <c r="CV52" s="146"/>
      <c r="CW52" s="133">
        <v>-24900000000</v>
      </c>
      <c r="CX52" s="134"/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/>
      <c r="DL52" s="134"/>
      <c r="DM52" s="146"/>
      <c r="DN52" s="133" t="s">
        <v>39</v>
      </c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46"/>
      <c r="EE52" s="133">
        <f>SUM(CF52:DM53)</f>
        <v>-25598016546.37</v>
      </c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46"/>
      <c r="ET52" s="133" t="s">
        <v>39</v>
      </c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5"/>
    </row>
    <row r="53" spans="1:166" ht="13.5" customHeight="1">
      <c r="A53" s="165" t="s">
        <v>52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53"/>
      <c r="AQ53" s="128"/>
      <c r="AR53" s="128"/>
      <c r="AS53" s="128"/>
      <c r="AT53" s="128"/>
      <c r="AU53" s="154"/>
      <c r="AV53" s="136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47"/>
      <c r="BL53" s="136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47"/>
      <c r="CF53" s="136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47"/>
      <c r="CW53" s="136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47"/>
      <c r="DN53" s="136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47"/>
      <c r="EE53" s="136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47"/>
      <c r="ET53" s="136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8"/>
    </row>
    <row r="54" spans="1:166" ht="18" customHeight="1" thickBot="1">
      <c r="A54" s="167" t="s">
        <v>51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9"/>
      <c r="AP54" s="170" t="s">
        <v>44</v>
      </c>
      <c r="AQ54" s="171"/>
      <c r="AR54" s="171"/>
      <c r="AS54" s="171"/>
      <c r="AT54" s="171"/>
      <c r="AU54" s="171"/>
      <c r="AV54" s="155" t="s">
        <v>39</v>
      </c>
      <c r="AW54" s="155"/>
      <c r="AX54" s="155"/>
      <c r="AY54" s="155"/>
      <c r="AZ54" s="155"/>
      <c r="BA54" s="155"/>
      <c r="BB54" s="155"/>
      <c r="BC54" s="155"/>
      <c r="BD54" s="155"/>
      <c r="BE54" s="172"/>
      <c r="BF54" s="173"/>
      <c r="BG54" s="173"/>
      <c r="BH54" s="173"/>
      <c r="BI54" s="173"/>
      <c r="BJ54" s="173"/>
      <c r="BK54" s="174"/>
      <c r="BL54" s="155" t="s">
        <v>39</v>
      </c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>
        <v>4095624310.71</v>
      </c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  <c r="CW54" s="301">
        <v>12900000000</v>
      </c>
      <c r="CX54" s="301"/>
      <c r="CY54" s="301"/>
      <c r="CZ54" s="301"/>
      <c r="DA54" s="301"/>
      <c r="DB54" s="301"/>
      <c r="DC54" s="301"/>
      <c r="DD54" s="301"/>
      <c r="DE54" s="301"/>
      <c r="DF54" s="301"/>
      <c r="DG54" s="301"/>
      <c r="DH54" s="301"/>
      <c r="DI54" s="301"/>
      <c r="DJ54" s="301"/>
      <c r="DK54" s="301"/>
      <c r="DL54" s="301"/>
      <c r="DM54" s="301"/>
      <c r="DN54" s="155" t="s">
        <v>39</v>
      </c>
      <c r="DO54" s="155"/>
      <c r="DP54" s="155"/>
      <c r="DQ54" s="155"/>
      <c r="DR54" s="155"/>
      <c r="DS54" s="155"/>
      <c r="DT54" s="155"/>
      <c r="DU54" s="155"/>
      <c r="DV54" s="155"/>
      <c r="DW54" s="155"/>
      <c r="DX54" s="155"/>
      <c r="DY54" s="155"/>
      <c r="DZ54" s="155"/>
      <c r="EA54" s="155"/>
      <c r="EB54" s="155"/>
      <c r="EC54" s="155"/>
      <c r="ED54" s="155"/>
      <c r="EE54" s="155">
        <f>SUM(CF54:DM54)</f>
        <v>16995624310.71</v>
      </c>
      <c r="EF54" s="155"/>
      <c r="EG54" s="155"/>
      <c r="EH54" s="155"/>
      <c r="EI54" s="155"/>
      <c r="EJ54" s="155"/>
      <c r="EK54" s="155"/>
      <c r="EL54" s="155"/>
      <c r="EM54" s="155"/>
      <c r="EN54" s="155"/>
      <c r="EO54" s="155"/>
      <c r="EP54" s="155"/>
      <c r="EQ54" s="155"/>
      <c r="ER54" s="155"/>
      <c r="ES54" s="155"/>
      <c r="ET54" s="155" t="s">
        <v>39</v>
      </c>
      <c r="EU54" s="155"/>
      <c r="EV54" s="155"/>
      <c r="EW54" s="155"/>
      <c r="EX54" s="155"/>
      <c r="EY54" s="155"/>
      <c r="EZ54" s="155"/>
      <c r="FA54" s="155"/>
      <c r="FB54" s="155"/>
      <c r="FC54" s="155"/>
      <c r="FD54" s="155"/>
      <c r="FE54" s="155"/>
      <c r="FF54" s="155"/>
      <c r="FG54" s="155"/>
      <c r="FH54" s="155"/>
      <c r="FI54" s="155"/>
      <c r="FJ54" s="156"/>
    </row>
    <row r="55" spans="1:166" ht="22.5" customHeight="1">
      <c r="A55" s="157" t="s">
        <v>73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9" t="s">
        <v>45</v>
      </c>
      <c r="AQ55" s="77"/>
      <c r="AR55" s="77"/>
      <c r="AS55" s="77"/>
      <c r="AT55" s="77"/>
      <c r="AU55" s="77"/>
      <c r="AV55" s="160" t="s">
        <v>39</v>
      </c>
      <c r="AW55" s="160"/>
      <c r="AX55" s="160"/>
      <c r="AY55" s="160"/>
      <c r="AZ55" s="160"/>
      <c r="BA55" s="160"/>
      <c r="BB55" s="160"/>
      <c r="BC55" s="160"/>
      <c r="BD55" s="160"/>
      <c r="BE55" s="161"/>
      <c r="BF55" s="162"/>
      <c r="BG55" s="162"/>
      <c r="BH55" s="162"/>
      <c r="BI55" s="162"/>
      <c r="BJ55" s="162"/>
      <c r="BK55" s="163"/>
      <c r="BL55" s="160" t="s">
        <v>39</v>
      </c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 t="s">
        <v>39</v>
      </c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>
        <f>SUM(CW56,CW58)</f>
        <v>0</v>
      </c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>
        <f>SUM(EE56,EE58)</f>
        <v>0</v>
      </c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 t="s">
        <v>39</v>
      </c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4"/>
    </row>
    <row r="56" spans="1:166" ht="11.25" customHeight="1">
      <c r="A56" s="148" t="s">
        <v>16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9"/>
      <c r="AP56" s="150" t="s">
        <v>46</v>
      </c>
      <c r="AQ56" s="151"/>
      <c r="AR56" s="151"/>
      <c r="AS56" s="151"/>
      <c r="AT56" s="151"/>
      <c r="AU56" s="152"/>
      <c r="AV56" s="133" t="s">
        <v>39</v>
      </c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46"/>
      <c r="BL56" s="133" t="s">
        <v>39</v>
      </c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46"/>
      <c r="CF56" s="133" t="s">
        <v>39</v>
      </c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46"/>
      <c r="CW56" s="133">
        <v>12900000000</v>
      </c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46"/>
      <c r="DN56" s="133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46"/>
      <c r="EE56" s="133">
        <f>SUM(CW56)</f>
        <v>12900000000</v>
      </c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46"/>
      <c r="ET56" s="133" t="s">
        <v>39</v>
      </c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5"/>
    </row>
    <row r="57" spans="1:166" ht="10.5" customHeight="1">
      <c r="A57" s="139" t="s">
        <v>140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40"/>
      <c r="AP57" s="153"/>
      <c r="AQ57" s="128"/>
      <c r="AR57" s="128"/>
      <c r="AS57" s="128"/>
      <c r="AT57" s="128"/>
      <c r="AU57" s="154"/>
      <c r="AV57" s="136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47"/>
      <c r="BL57" s="136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47"/>
      <c r="CF57" s="136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47"/>
      <c r="CW57" s="136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47"/>
      <c r="DN57" s="136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47"/>
      <c r="EE57" s="136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47"/>
      <c r="ET57" s="136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8"/>
    </row>
    <row r="58" spans="1:166" ht="14.25" customHeight="1">
      <c r="A58" s="141" t="s">
        <v>141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3"/>
      <c r="AP58" s="144" t="s">
        <v>47</v>
      </c>
      <c r="AQ58" s="145"/>
      <c r="AR58" s="145"/>
      <c r="AS58" s="145"/>
      <c r="AT58" s="145"/>
      <c r="AU58" s="145"/>
      <c r="AV58" s="121" t="s">
        <v>39</v>
      </c>
      <c r="AW58" s="121"/>
      <c r="AX58" s="121"/>
      <c r="AY58" s="121"/>
      <c r="AZ58" s="121"/>
      <c r="BA58" s="121"/>
      <c r="BB58" s="121"/>
      <c r="BC58" s="121"/>
      <c r="BD58" s="121"/>
      <c r="BE58" s="133"/>
      <c r="BF58" s="134"/>
      <c r="BG58" s="134"/>
      <c r="BH58" s="134"/>
      <c r="BI58" s="134"/>
      <c r="BJ58" s="134"/>
      <c r="BK58" s="146"/>
      <c r="BL58" s="121" t="s">
        <v>39</v>
      </c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 t="s">
        <v>39</v>
      </c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33">
        <v>-12900000000</v>
      </c>
      <c r="CX58" s="134"/>
      <c r="CY58" s="134"/>
      <c r="CZ58" s="134"/>
      <c r="DA58" s="134"/>
      <c r="DB58" s="134"/>
      <c r="DC58" s="134"/>
      <c r="DD58" s="134"/>
      <c r="DE58" s="134"/>
      <c r="DF58" s="134"/>
      <c r="DG58" s="134"/>
      <c r="DH58" s="134"/>
      <c r="DI58" s="134"/>
      <c r="DJ58" s="134"/>
      <c r="DK58" s="134"/>
      <c r="DL58" s="134"/>
      <c r="DM58" s="146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>
        <f>SUM(CW58)</f>
        <v>-12900000000</v>
      </c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 t="s">
        <v>39</v>
      </c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2"/>
    </row>
    <row r="59" spans="1:166" ht="1.5" customHeight="1" thickBot="1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5"/>
      <c r="AP59" s="126"/>
      <c r="AQ59" s="127"/>
      <c r="AR59" s="127"/>
      <c r="AS59" s="127"/>
      <c r="AT59" s="127"/>
      <c r="AU59" s="127"/>
      <c r="AV59" s="130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19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19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31"/>
      <c r="CW59" s="302"/>
      <c r="CX59" s="303"/>
      <c r="CY59" s="303"/>
      <c r="CZ59" s="303"/>
      <c r="DA59" s="303"/>
      <c r="DB59" s="303"/>
      <c r="DC59" s="303"/>
      <c r="DD59" s="303"/>
      <c r="DE59" s="303"/>
      <c r="DF59" s="303"/>
      <c r="DG59" s="303"/>
      <c r="DH59" s="303"/>
      <c r="DI59" s="303"/>
      <c r="DJ59" s="303"/>
      <c r="DK59" s="303"/>
      <c r="DL59" s="303"/>
      <c r="DM59" s="304"/>
      <c r="DN59" s="119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19"/>
      <c r="EF59" s="120"/>
      <c r="EG59" s="120"/>
      <c r="EH59" s="120"/>
      <c r="EI59" s="120"/>
      <c r="EJ59" s="120"/>
      <c r="EK59" s="120"/>
      <c r="EL59" s="120"/>
      <c r="EM59" s="120"/>
      <c r="EN59" s="120"/>
      <c r="EO59" s="120"/>
      <c r="EP59" s="120"/>
      <c r="EQ59" s="120"/>
      <c r="ER59" s="120"/>
      <c r="ES59" s="131"/>
      <c r="ET59" s="119"/>
      <c r="EU59" s="120"/>
      <c r="EV59" s="120"/>
      <c r="EW59" s="120"/>
      <c r="EX59" s="120"/>
      <c r="EY59" s="120"/>
      <c r="EZ59" s="120"/>
      <c r="FA59" s="120"/>
      <c r="FB59" s="120"/>
      <c r="FC59" s="120"/>
      <c r="FD59" s="120"/>
      <c r="FE59" s="120"/>
      <c r="FF59" s="120"/>
      <c r="FG59" s="120"/>
      <c r="FH59" s="120"/>
      <c r="FI59" s="120"/>
      <c r="FJ59" s="132"/>
    </row>
    <row r="60" ht="11.25"/>
    <row r="61" ht="11.25"/>
    <row r="62" spans="1:166" ht="11.25">
      <c r="A62" s="1" t="s">
        <v>7</v>
      </c>
      <c r="M62" s="1" t="s">
        <v>172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17"/>
      <c r="AF62" s="4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BA62" s="62" t="s">
        <v>174</v>
      </c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F62" s="1" t="s">
        <v>27</v>
      </c>
      <c r="DC62" s="1" t="s">
        <v>178</v>
      </c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4"/>
    </row>
    <row r="63" spans="1:166" ht="11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 t="s">
        <v>173</v>
      </c>
      <c r="P63" s="19"/>
      <c r="Q63" s="20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"/>
      <c r="AK63" s="118" t="s">
        <v>9</v>
      </c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BA63" s="118" t="s">
        <v>10</v>
      </c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21"/>
      <c r="CF63" s="1" t="s">
        <v>28</v>
      </c>
      <c r="DC63" s="1" t="s">
        <v>179</v>
      </c>
      <c r="EI63" s="22"/>
      <c r="EJ63" s="22"/>
      <c r="EK63" s="22"/>
      <c r="EL63" s="23"/>
      <c r="EM63" s="23"/>
      <c r="EN63" s="23"/>
      <c r="EO63" s="23"/>
      <c r="EP63" s="22"/>
      <c r="EQ63" s="23"/>
      <c r="ER63" s="23"/>
      <c r="ES63" s="23"/>
      <c r="ET63" s="19"/>
      <c r="EU63" s="19"/>
      <c r="EV63" s="19"/>
      <c r="EW63" s="19"/>
      <c r="EX63" s="23"/>
      <c r="EY63" s="24" t="s">
        <v>180</v>
      </c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2"/>
    </row>
    <row r="64" spans="121:153" ht="11.25">
      <c r="DQ64" s="3"/>
      <c r="DR64" s="3"/>
      <c r="EG64" s="118" t="s">
        <v>9</v>
      </c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W64" s="21" t="s">
        <v>10</v>
      </c>
    </row>
    <row r="65" spans="1:144" ht="29.25" customHeight="1">
      <c r="A65" s="1" t="s">
        <v>8</v>
      </c>
      <c r="Q65" s="1" t="s">
        <v>175</v>
      </c>
      <c r="AI65" s="22"/>
      <c r="AJ65" s="22"/>
      <c r="AK65" s="2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BA65" s="62" t="s">
        <v>177</v>
      </c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</row>
    <row r="66" spans="17:166" ht="11.25">
      <c r="Q66" s="1" t="s">
        <v>139</v>
      </c>
      <c r="AF66" s="3"/>
      <c r="AG66" s="3"/>
      <c r="AL66" s="129" t="s">
        <v>9</v>
      </c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BA66" s="118" t="s">
        <v>10</v>
      </c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FJ66" s="4"/>
    </row>
    <row r="67" spans="17:166" ht="12" customHeight="1">
      <c r="Q67" s="1" t="s">
        <v>176</v>
      </c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FJ67" s="4"/>
    </row>
    <row r="68" spans="1:166" ht="13.5" customHeight="1">
      <c r="A68" s="63" t="s">
        <v>11</v>
      </c>
      <c r="B68" s="63"/>
      <c r="C68" s="128" t="s">
        <v>186</v>
      </c>
      <c r="D68" s="128"/>
      <c r="E68" s="128"/>
      <c r="F68" s="1" t="s">
        <v>11</v>
      </c>
      <c r="I68" s="62" t="s">
        <v>184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3">
        <v>20</v>
      </c>
      <c r="Z68" s="63"/>
      <c r="AA68" s="63"/>
      <c r="AB68" s="63"/>
      <c r="AC68" s="64" t="s">
        <v>181</v>
      </c>
      <c r="AD68" s="64"/>
      <c r="AE68" s="64"/>
      <c r="AF68" s="1" t="s">
        <v>59</v>
      </c>
      <c r="CD68" s="5"/>
      <c r="CE68" s="5"/>
      <c r="CF68" s="5"/>
      <c r="CG68" s="5"/>
      <c r="CH68" s="5"/>
      <c r="CI68" s="4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4"/>
      <c r="CY68" s="4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4"/>
      <c r="DW68" s="4"/>
      <c r="DX68" s="13"/>
      <c r="DY68" s="13"/>
      <c r="DZ68" s="12"/>
      <c r="EA68" s="12"/>
      <c r="EB68" s="12"/>
      <c r="FD68" s="4"/>
      <c r="FE68" s="4"/>
      <c r="FF68" s="4"/>
      <c r="FG68" s="4"/>
      <c r="FH68" s="4"/>
      <c r="FI68" s="4"/>
      <c r="FJ68" s="4"/>
    </row>
    <row r="70" ht="6.75" customHeight="1"/>
    <row r="85" ht="11.25"/>
    <row r="86" ht="11.25"/>
    <row r="87" ht="11.25"/>
    <row r="88" ht="11.25"/>
    <row r="89" ht="11.25"/>
    <row r="90" ht="11.25"/>
    <row r="92" ht="11.25"/>
    <row r="93" ht="11.25"/>
    <row r="94" ht="11.25"/>
    <row r="96" ht="11.25"/>
    <row r="97" ht="11.25"/>
    <row r="98" ht="11.25"/>
    <row r="99" ht="11.25"/>
  </sheetData>
  <sheetProtection/>
  <mergeCells count="468">
    <mergeCell ref="EE10:ES10"/>
    <mergeCell ref="ET10:FJ10"/>
    <mergeCell ref="A11:AO11"/>
    <mergeCell ref="AP11:AU11"/>
    <mergeCell ref="AV11:BK11"/>
    <mergeCell ref="BL11:CE11"/>
    <mergeCell ref="CF11:CV11"/>
    <mergeCell ref="CW11:DM11"/>
    <mergeCell ref="EE11:ES11"/>
    <mergeCell ref="ET11:FJ11"/>
    <mergeCell ref="DN11:ED11"/>
    <mergeCell ref="A10:AO10"/>
    <mergeCell ref="AP10:AU10"/>
    <mergeCell ref="AV10:BK10"/>
    <mergeCell ref="BL10:CE10"/>
    <mergeCell ref="CF10:CV10"/>
    <mergeCell ref="CW10:DM10"/>
    <mergeCell ref="DN10:ED10"/>
    <mergeCell ref="DN5:ED5"/>
    <mergeCell ref="EE5:ES5"/>
    <mergeCell ref="A2:FJ2"/>
    <mergeCell ref="A3:AO4"/>
    <mergeCell ref="AP3:AU4"/>
    <mergeCell ref="AV3:BK4"/>
    <mergeCell ref="BL3:CE4"/>
    <mergeCell ref="CF3:ES3"/>
    <mergeCell ref="ET3:FJ4"/>
    <mergeCell ref="EE4:ES4"/>
    <mergeCell ref="A5:AO5"/>
    <mergeCell ref="AP5:AU5"/>
    <mergeCell ref="AV5:BK5"/>
    <mergeCell ref="BL5:CE5"/>
    <mergeCell ref="CF5:CV5"/>
    <mergeCell ref="CF4:CV4"/>
    <mergeCell ref="CW4:DM4"/>
    <mergeCell ref="DN4:ED4"/>
    <mergeCell ref="CW5:DM5"/>
    <mergeCell ref="ET5:FJ5"/>
    <mergeCell ref="A6:AO6"/>
    <mergeCell ref="AP6:AU6"/>
    <mergeCell ref="AV6:BK6"/>
    <mergeCell ref="BL6:CE6"/>
    <mergeCell ref="CF6:CV6"/>
    <mergeCell ref="ET6:FJ6"/>
    <mergeCell ref="CW6:DM6"/>
    <mergeCell ref="DN6:ED6"/>
    <mergeCell ref="EE6:ES6"/>
    <mergeCell ref="CF7:CV8"/>
    <mergeCell ref="CW7:DM8"/>
    <mergeCell ref="DN7:ED8"/>
    <mergeCell ref="EE7:ES8"/>
    <mergeCell ref="A7:AO7"/>
    <mergeCell ref="AP7:AU8"/>
    <mergeCell ref="AV7:BK8"/>
    <mergeCell ref="BL7:CE8"/>
    <mergeCell ref="ET7:FJ8"/>
    <mergeCell ref="A8:AO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CF13:CV13"/>
    <mergeCell ref="CW13:DM13"/>
    <mergeCell ref="DN13:ED13"/>
    <mergeCell ref="EE13:ES13"/>
    <mergeCell ref="A13:AO13"/>
    <mergeCell ref="AP13:AU13"/>
    <mergeCell ref="AV13:BK13"/>
    <mergeCell ref="BL13:CE13"/>
    <mergeCell ref="ET13:FJ13"/>
    <mergeCell ref="A14:AO14"/>
    <mergeCell ref="AP14:AU14"/>
    <mergeCell ref="AV14:BK14"/>
    <mergeCell ref="BL14:CE14"/>
    <mergeCell ref="CF14:CV14"/>
    <mergeCell ref="CW14:DM14"/>
    <mergeCell ref="DN14:ED14"/>
    <mergeCell ref="EE14:ES14"/>
    <mergeCell ref="ET14:FJ14"/>
    <mergeCell ref="CF15:CV15"/>
    <mergeCell ref="CW15:DM15"/>
    <mergeCell ref="DN15:ED15"/>
    <mergeCell ref="EE15:ES15"/>
    <mergeCell ref="A15:AO15"/>
    <mergeCell ref="AP15:AU15"/>
    <mergeCell ref="AV15:BK15"/>
    <mergeCell ref="BL15:CE15"/>
    <mergeCell ref="ET15:FJ15"/>
    <mergeCell ref="A16:AO16"/>
    <mergeCell ref="AP16:AU16"/>
    <mergeCell ref="AV16:BK16"/>
    <mergeCell ref="BL16:CE16"/>
    <mergeCell ref="CF16:CV16"/>
    <mergeCell ref="CW16:DM16"/>
    <mergeCell ref="DN16:ED16"/>
    <mergeCell ref="EE16:ES16"/>
    <mergeCell ref="ET16:FJ16"/>
    <mergeCell ref="CF17:CV17"/>
    <mergeCell ref="CW17:DM17"/>
    <mergeCell ref="DN17:ED17"/>
    <mergeCell ref="EE17:ES17"/>
    <mergeCell ref="A17:AO17"/>
    <mergeCell ref="AP17:AU17"/>
    <mergeCell ref="AV17:BK17"/>
    <mergeCell ref="BL17:CE17"/>
    <mergeCell ref="ET17:FJ17"/>
    <mergeCell ref="A18:AO18"/>
    <mergeCell ref="AP18:AU18"/>
    <mergeCell ref="AV18:BK18"/>
    <mergeCell ref="BL18:CE18"/>
    <mergeCell ref="CF18:CV18"/>
    <mergeCell ref="CW18:DM18"/>
    <mergeCell ref="DN18:ED18"/>
    <mergeCell ref="EE18:ES18"/>
    <mergeCell ref="ET18:FJ18"/>
    <mergeCell ref="CF19:CV19"/>
    <mergeCell ref="CW19:DM19"/>
    <mergeCell ref="DN19:ED19"/>
    <mergeCell ref="EE19:ES19"/>
    <mergeCell ref="A19:AO19"/>
    <mergeCell ref="AP19:AU19"/>
    <mergeCell ref="AV19:BK19"/>
    <mergeCell ref="BL19:CE19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CF21:CV21"/>
    <mergeCell ref="CW21:DM21"/>
    <mergeCell ref="DN21:ED21"/>
    <mergeCell ref="EE21:ES21"/>
    <mergeCell ref="A21:AO21"/>
    <mergeCell ref="AP21:AU21"/>
    <mergeCell ref="AV21:BK21"/>
    <mergeCell ref="BL21:CE21"/>
    <mergeCell ref="ET21:FJ21"/>
    <mergeCell ref="A22:AO22"/>
    <mergeCell ref="AP22:AU22"/>
    <mergeCell ref="AV22:BK22"/>
    <mergeCell ref="BL22:CE22"/>
    <mergeCell ref="CF22:CV22"/>
    <mergeCell ref="CW22:DM22"/>
    <mergeCell ref="DN22:ED22"/>
    <mergeCell ref="EE22:ES22"/>
    <mergeCell ref="ET22:FJ22"/>
    <mergeCell ref="A24:AO24"/>
    <mergeCell ref="AP24:AU24"/>
    <mergeCell ref="AV24:BK24"/>
    <mergeCell ref="BL24:CE24"/>
    <mergeCell ref="A23:AO23"/>
    <mergeCell ref="AP23:AU23"/>
    <mergeCell ref="ET23:FJ23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5:AO25"/>
    <mergeCell ref="AP25:AU25"/>
    <mergeCell ref="AV25:BK25"/>
    <mergeCell ref="BL25:CE25"/>
    <mergeCell ref="AV23:BK23"/>
    <mergeCell ref="BL23:CE23"/>
    <mergeCell ref="CF26:CV26"/>
    <mergeCell ref="CW26:DM26"/>
    <mergeCell ref="DN26:ED26"/>
    <mergeCell ref="A26:AO26"/>
    <mergeCell ref="AP26:AU26"/>
    <mergeCell ref="AV26:BK26"/>
    <mergeCell ref="BL26:CE26"/>
    <mergeCell ref="AV27:BK27"/>
    <mergeCell ref="BL27:CE27"/>
    <mergeCell ref="CF27:CV27"/>
    <mergeCell ref="EE26:ES26"/>
    <mergeCell ref="ET26:FJ26"/>
    <mergeCell ref="CF25:CV25"/>
    <mergeCell ref="CW25:DM25"/>
    <mergeCell ref="DN25:ED25"/>
    <mergeCell ref="EE25:ES25"/>
    <mergeCell ref="ET25:FJ25"/>
    <mergeCell ref="CW27:DM27"/>
    <mergeCell ref="DN27:ED27"/>
    <mergeCell ref="EE27:ES27"/>
    <mergeCell ref="ET27:FJ27"/>
    <mergeCell ref="A28:AO28"/>
    <mergeCell ref="AP28:AU28"/>
    <mergeCell ref="AV28:BK28"/>
    <mergeCell ref="BL28:CE28"/>
    <mergeCell ref="A27:AO27"/>
    <mergeCell ref="AP27:AU27"/>
    <mergeCell ref="ET29:FJ29"/>
    <mergeCell ref="CF28:CV28"/>
    <mergeCell ref="CW28:DM28"/>
    <mergeCell ref="DN28:ED28"/>
    <mergeCell ref="EE28:ES28"/>
    <mergeCell ref="ET28:FJ28"/>
    <mergeCell ref="CW29:DM29"/>
    <mergeCell ref="DN29:ED29"/>
    <mergeCell ref="EE29:ES29"/>
    <mergeCell ref="A29:AO29"/>
    <mergeCell ref="AP29:AU29"/>
    <mergeCell ref="AV29:BK29"/>
    <mergeCell ref="BL29:CE29"/>
    <mergeCell ref="CF29:CV29"/>
    <mergeCell ref="A30:AO30"/>
    <mergeCell ref="AP30:AU30"/>
    <mergeCell ref="AV30:BK30"/>
    <mergeCell ref="BL30:CE30"/>
    <mergeCell ref="CW31:DM31"/>
    <mergeCell ref="DN31:ED31"/>
    <mergeCell ref="EE31:ES31"/>
    <mergeCell ref="ET31:FJ31"/>
    <mergeCell ref="CF30:CV30"/>
    <mergeCell ref="CW30:DM30"/>
    <mergeCell ref="DN30:ED30"/>
    <mergeCell ref="EE30:ES30"/>
    <mergeCell ref="A32:AO32"/>
    <mergeCell ref="AP32:AU32"/>
    <mergeCell ref="AV32:BK32"/>
    <mergeCell ref="BL32:CE32"/>
    <mergeCell ref="ET30:FJ30"/>
    <mergeCell ref="A31:AO31"/>
    <mergeCell ref="AP31:AU31"/>
    <mergeCell ref="AV31:BK31"/>
    <mergeCell ref="BL31:CE31"/>
    <mergeCell ref="CF31:CV31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5:DM35"/>
    <mergeCell ref="DN35:ED35"/>
    <mergeCell ref="EE35:ES35"/>
    <mergeCell ref="ET35:FJ35"/>
    <mergeCell ref="CF34:CV34"/>
    <mergeCell ref="CW34:DM34"/>
    <mergeCell ref="DN34:ED34"/>
    <mergeCell ref="EE34:ES34"/>
    <mergeCell ref="A36:AO36"/>
    <mergeCell ref="AP36:AU36"/>
    <mergeCell ref="AV36:BK36"/>
    <mergeCell ref="BL36:CE36"/>
    <mergeCell ref="ET34:FJ34"/>
    <mergeCell ref="A35:AO35"/>
    <mergeCell ref="AP35:AU35"/>
    <mergeCell ref="AV35:BK35"/>
    <mergeCell ref="BL35:CE35"/>
    <mergeCell ref="CF35:CV35"/>
    <mergeCell ref="CW37:DM37"/>
    <mergeCell ref="DN37:ED37"/>
    <mergeCell ref="EE37:ES37"/>
    <mergeCell ref="ET37:FJ37"/>
    <mergeCell ref="CF36:CV36"/>
    <mergeCell ref="CW36:DM36"/>
    <mergeCell ref="DN36:ED36"/>
    <mergeCell ref="EE36:ES36"/>
    <mergeCell ref="A38:AO38"/>
    <mergeCell ref="AP38:AU38"/>
    <mergeCell ref="AV38:BK38"/>
    <mergeCell ref="BL38:CE38"/>
    <mergeCell ref="ET36:FJ36"/>
    <mergeCell ref="A37:AO37"/>
    <mergeCell ref="AP37:AU37"/>
    <mergeCell ref="AV37:BK37"/>
    <mergeCell ref="BL37:CE37"/>
    <mergeCell ref="CF37:CV37"/>
    <mergeCell ref="CW39:DM39"/>
    <mergeCell ref="DN39:ED39"/>
    <mergeCell ref="EE39:ES39"/>
    <mergeCell ref="ET39:FJ39"/>
    <mergeCell ref="CF38:CV38"/>
    <mergeCell ref="CW38:DM38"/>
    <mergeCell ref="DN38:ED38"/>
    <mergeCell ref="EE38:ES38"/>
    <mergeCell ref="A40:AO40"/>
    <mergeCell ref="AP40:AU40"/>
    <mergeCell ref="AV40:BK40"/>
    <mergeCell ref="BL40:CE40"/>
    <mergeCell ref="ET38:FJ38"/>
    <mergeCell ref="A39:AO39"/>
    <mergeCell ref="AP39:AU39"/>
    <mergeCell ref="AV39:BK39"/>
    <mergeCell ref="BL39:CE39"/>
    <mergeCell ref="CF39:CV39"/>
    <mergeCell ref="CW42:DM42"/>
    <mergeCell ref="DN42:ED42"/>
    <mergeCell ref="EE42:ES42"/>
    <mergeCell ref="ET42:FJ42"/>
    <mergeCell ref="CF40:CV40"/>
    <mergeCell ref="CW40:DM40"/>
    <mergeCell ref="DN40:ED40"/>
    <mergeCell ref="EE40:ES40"/>
    <mergeCell ref="DN41:ED41"/>
    <mergeCell ref="EE41:ES41"/>
    <mergeCell ref="A43:AO43"/>
    <mergeCell ref="AP43:AU43"/>
    <mergeCell ref="AV43:BK43"/>
    <mergeCell ref="BL43:CE43"/>
    <mergeCell ref="ET40:FJ40"/>
    <mergeCell ref="A42:AO42"/>
    <mergeCell ref="AP42:AU42"/>
    <mergeCell ref="AV42:BK42"/>
    <mergeCell ref="BL42:CE42"/>
    <mergeCell ref="CF42:CV42"/>
    <mergeCell ref="CW45:DM45"/>
    <mergeCell ref="DN45:ED45"/>
    <mergeCell ref="EE45:ES45"/>
    <mergeCell ref="ET45:FJ45"/>
    <mergeCell ref="CF43:CV43"/>
    <mergeCell ref="CW43:DM43"/>
    <mergeCell ref="DN43:ED43"/>
    <mergeCell ref="EE43:ES43"/>
    <mergeCell ref="EE44:ES44"/>
    <mergeCell ref="ET44:FJ44"/>
    <mergeCell ref="A48:AO49"/>
    <mergeCell ref="AP48:AU49"/>
    <mergeCell ref="AV48:BK49"/>
    <mergeCell ref="BL48:CE49"/>
    <mergeCell ref="ET43:FJ43"/>
    <mergeCell ref="A45:AO45"/>
    <mergeCell ref="AP45:AU45"/>
    <mergeCell ref="AV45:BK45"/>
    <mergeCell ref="BL45:CE45"/>
    <mergeCell ref="CF45:CV45"/>
    <mergeCell ref="CF48:ES48"/>
    <mergeCell ref="ET48:FJ49"/>
    <mergeCell ref="CF49:CV49"/>
    <mergeCell ref="CW49:DM49"/>
    <mergeCell ref="DN49:ED49"/>
    <mergeCell ref="EE49:ES49"/>
    <mergeCell ref="CF50:CV50"/>
    <mergeCell ref="CW50:DM50"/>
    <mergeCell ref="DN50:ED50"/>
    <mergeCell ref="EE50:ES50"/>
    <mergeCell ref="A50:AO50"/>
    <mergeCell ref="AP50:AU50"/>
    <mergeCell ref="AV50:BK50"/>
    <mergeCell ref="BL50:CE50"/>
    <mergeCell ref="ET50:FJ50"/>
    <mergeCell ref="A51:AO51"/>
    <mergeCell ref="AP51:AU51"/>
    <mergeCell ref="AV51:BK51"/>
    <mergeCell ref="BL51:CE51"/>
    <mergeCell ref="CF51:CV51"/>
    <mergeCell ref="CW51:DM51"/>
    <mergeCell ref="DN51:ED51"/>
    <mergeCell ref="EE51:ES51"/>
    <mergeCell ref="ET51:FJ51"/>
    <mergeCell ref="CW52:DM53"/>
    <mergeCell ref="DN52:ED53"/>
    <mergeCell ref="EE52:ES53"/>
    <mergeCell ref="A52:AO52"/>
    <mergeCell ref="AP52:AU53"/>
    <mergeCell ref="AV52:BK53"/>
    <mergeCell ref="BL52:CE53"/>
    <mergeCell ref="ET52:FJ53"/>
    <mergeCell ref="A53:AO53"/>
    <mergeCell ref="A54:AO54"/>
    <mergeCell ref="AP54:AU54"/>
    <mergeCell ref="AV54:BK54"/>
    <mergeCell ref="BL54:CE54"/>
    <mergeCell ref="CF54:CV54"/>
    <mergeCell ref="CW54:DM54"/>
    <mergeCell ref="DN54:ED54"/>
    <mergeCell ref="EE54:ES54"/>
    <mergeCell ref="ET54:FJ54"/>
    <mergeCell ref="A55:AO55"/>
    <mergeCell ref="AP55:AU55"/>
    <mergeCell ref="AV55:BK55"/>
    <mergeCell ref="BL55:CE55"/>
    <mergeCell ref="CF55:CV55"/>
    <mergeCell ref="CW55:DM55"/>
    <mergeCell ref="DN55:ED55"/>
    <mergeCell ref="EE55:ES55"/>
    <mergeCell ref="ET55:FJ55"/>
    <mergeCell ref="EE58:ES58"/>
    <mergeCell ref="CF56:CV57"/>
    <mergeCell ref="CW56:DM57"/>
    <mergeCell ref="DN56:ED57"/>
    <mergeCell ref="EE56:ES57"/>
    <mergeCell ref="A56:AO56"/>
    <mergeCell ref="AP56:AU57"/>
    <mergeCell ref="AV56:BK57"/>
    <mergeCell ref="BL56:CE57"/>
    <mergeCell ref="EE59:ES59"/>
    <mergeCell ref="ET59:FJ59"/>
    <mergeCell ref="ET56:FJ57"/>
    <mergeCell ref="A57:AO57"/>
    <mergeCell ref="A58:AO58"/>
    <mergeCell ref="AP58:AU58"/>
    <mergeCell ref="AV58:BK58"/>
    <mergeCell ref="BL58:CE58"/>
    <mergeCell ref="CF58:CV58"/>
    <mergeCell ref="CW58:DM59"/>
    <mergeCell ref="AL66:AY66"/>
    <mergeCell ref="BA66:CA66"/>
    <mergeCell ref="AC68:AE68"/>
    <mergeCell ref="AV59:BK59"/>
    <mergeCell ref="BL59:CE59"/>
    <mergeCell ref="CF59:CV59"/>
    <mergeCell ref="EG64:ET64"/>
    <mergeCell ref="ET58:FJ58"/>
    <mergeCell ref="A59:AO59"/>
    <mergeCell ref="AP59:AU59"/>
    <mergeCell ref="A68:B68"/>
    <mergeCell ref="C68:E68"/>
    <mergeCell ref="I68:X68"/>
    <mergeCell ref="Y68:AB68"/>
    <mergeCell ref="AL65:AY65"/>
    <mergeCell ref="BA65:CA65"/>
    <mergeCell ref="CW44:DM44"/>
    <mergeCell ref="DN44:ED44"/>
    <mergeCell ref="A41:AO41"/>
    <mergeCell ref="AP41:AU41"/>
    <mergeCell ref="BA62:CA62"/>
    <mergeCell ref="AK63:AY63"/>
    <mergeCell ref="BA63:BZ63"/>
    <mergeCell ref="DN59:ED59"/>
    <mergeCell ref="DN58:ED58"/>
    <mergeCell ref="CF52:CV53"/>
    <mergeCell ref="AV41:BK41"/>
    <mergeCell ref="BL41:CE41"/>
    <mergeCell ref="CF41:CV41"/>
    <mergeCell ref="CW41:DM41"/>
    <mergeCell ref="ET41:FJ41"/>
    <mergeCell ref="A44:AO44"/>
    <mergeCell ref="AP44:AU44"/>
    <mergeCell ref="AV44:BK44"/>
    <mergeCell ref="BL44:CE44"/>
    <mergeCell ref="CF44:CV44"/>
  </mergeCells>
  <printOptions/>
  <pageMargins left="0.2" right="0.16" top="0.73" bottom="0.23" header="0.5" footer="0.19"/>
  <pageSetup fitToHeight="2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2015-04-06T12:00:07Z</cp:lastPrinted>
  <dcterms:created xsi:type="dcterms:W3CDTF">2005-02-01T12:32:18Z</dcterms:created>
  <dcterms:modified xsi:type="dcterms:W3CDTF">2015-04-13T05:52:37Z</dcterms:modified>
  <cp:category/>
  <cp:version/>
  <cp:contentType/>
  <cp:contentStatus/>
</cp:coreProperties>
</file>