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Лист1!$A$15:$K$64</definedName>
    <definedName name="_xlnm.Print_Titles" localSheetId="0">Лист1!$15:$15</definedName>
  </definedNames>
  <calcPr calcId="145621"/>
</workbook>
</file>

<file path=xl/calcChain.xml><?xml version="1.0" encoding="utf-8"?>
<calcChain xmlns="http://schemas.openxmlformats.org/spreadsheetml/2006/main">
  <c r="C17" i="1" l="1"/>
  <c r="B16" i="1"/>
  <c r="C16" i="1" l="1"/>
  <c r="E17" i="1"/>
  <c r="E16" i="1" s="1"/>
  <c r="F17" i="1"/>
  <c r="F16" i="1" s="1"/>
  <c r="G17" i="1"/>
  <c r="G16" i="1" s="1"/>
  <c r="H17" i="1"/>
  <c r="H16" i="1" s="1"/>
  <c r="I17" i="1"/>
  <c r="I16" i="1" s="1"/>
  <c r="J17" i="1"/>
  <c r="J16" i="1" s="1"/>
  <c r="B18" i="1"/>
  <c r="C18" i="1"/>
  <c r="D18" i="1"/>
  <c r="E18" i="1"/>
  <c r="F18" i="1"/>
  <c r="G18" i="1"/>
  <c r="H18" i="1"/>
  <c r="I18" i="1"/>
  <c r="J18" i="1"/>
  <c r="J54" i="1" l="1"/>
  <c r="I54" i="1"/>
  <c r="H54" i="1"/>
  <c r="G54" i="1"/>
  <c r="F54" i="1"/>
  <c r="E54" i="1"/>
  <c r="D54" i="1"/>
  <c r="C54" i="1"/>
  <c r="H55" i="1"/>
  <c r="E55" i="1"/>
  <c r="B55" i="1"/>
  <c r="C23" i="1" l="1"/>
  <c r="D23" i="1"/>
  <c r="F23" i="1"/>
  <c r="G23" i="1"/>
  <c r="I23" i="1"/>
  <c r="J23" i="1"/>
  <c r="C29" i="1"/>
  <c r="D29" i="1"/>
  <c r="F29" i="1"/>
  <c r="G29" i="1"/>
  <c r="I29" i="1"/>
  <c r="J29" i="1"/>
  <c r="B28" i="1"/>
  <c r="E28" i="1"/>
  <c r="H28" i="1"/>
  <c r="C31" i="1"/>
  <c r="D31" i="1"/>
  <c r="F31" i="1"/>
  <c r="G31" i="1"/>
  <c r="I31" i="1"/>
  <c r="J31" i="1"/>
  <c r="C37" i="1"/>
  <c r="D37" i="1"/>
  <c r="F37" i="1"/>
  <c r="G37" i="1"/>
  <c r="I37" i="1"/>
  <c r="J37" i="1"/>
  <c r="C44" i="1"/>
  <c r="D44" i="1"/>
  <c r="F44" i="1"/>
  <c r="G44" i="1"/>
  <c r="I44" i="1"/>
  <c r="J44" i="1"/>
  <c r="H52" i="1"/>
  <c r="F48" i="1"/>
  <c r="J48" i="1"/>
  <c r="G48" i="1"/>
  <c r="D48" i="1"/>
  <c r="C48" i="1"/>
  <c r="J62" i="1"/>
  <c r="I62" i="1"/>
  <c r="G62" i="1"/>
  <c r="F62" i="1"/>
  <c r="D62" i="1"/>
  <c r="C62" i="1"/>
  <c r="H63" i="1"/>
  <c r="H62" i="1" s="1"/>
  <c r="E63" i="1"/>
  <c r="E62" i="1" s="1"/>
  <c r="B63" i="1"/>
  <c r="B62" i="1" s="1"/>
  <c r="H56" i="1"/>
  <c r="E56" i="1"/>
  <c r="B56" i="1"/>
  <c r="B54" i="1" s="1"/>
  <c r="H53" i="1"/>
  <c r="E53" i="1"/>
  <c r="B53" i="1"/>
  <c r="E52" i="1"/>
  <c r="B52" i="1"/>
  <c r="H51" i="1"/>
  <c r="E51" i="1"/>
  <c r="B51" i="1"/>
  <c r="H50" i="1"/>
  <c r="E50" i="1"/>
  <c r="B50" i="1"/>
  <c r="H49" i="1"/>
  <c r="E49" i="1"/>
  <c r="B49" i="1"/>
  <c r="H45" i="1"/>
  <c r="H44" i="1" s="1"/>
  <c r="E45" i="1"/>
  <c r="E44" i="1" s="1"/>
  <c r="B45" i="1"/>
  <c r="B44" i="1" s="1"/>
  <c r="H38" i="1"/>
  <c r="E38" i="1"/>
  <c r="B38" i="1"/>
  <c r="H39" i="1"/>
  <c r="E39" i="1"/>
  <c r="B39" i="1"/>
  <c r="H35" i="1"/>
  <c r="E35" i="1"/>
  <c r="B35" i="1"/>
  <c r="H32" i="1"/>
  <c r="E32" i="1"/>
  <c r="B32" i="1"/>
  <c r="H26" i="1"/>
  <c r="E26" i="1"/>
  <c r="B26" i="1"/>
  <c r="H24" i="1"/>
  <c r="H25" i="1"/>
  <c r="E24" i="1"/>
  <c r="E25" i="1"/>
  <c r="B24" i="1"/>
  <c r="B25" i="1"/>
  <c r="E22" i="1"/>
  <c r="B22" i="1"/>
  <c r="H30" i="1"/>
  <c r="H29" i="1" s="1"/>
  <c r="E30" i="1"/>
  <c r="E29" i="1" s="1"/>
  <c r="B30" i="1"/>
  <c r="B29" i="1" s="1"/>
  <c r="H19" i="1"/>
  <c r="E19" i="1"/>
  <c r="B19" i="1"/>
  <c r="H20" i="1"/>
  <c r="E20" i="1"/>
  <c r="B20" i="1"/>
  <c r="H21" i="1"/>
  <c r="E21" i="1"/>
  <c r="B21" i="1"/>
  <c r="H27" i="1"/>
  <c r="E27" i="1"/>
  <c r="B27" i="1"/>
  <c r="H33" i="1"/>
  <c r="E33" i="1"/>
  <c r="B33" i="1"/>
  <c r="J46" i="1"/>
  <c r="I46" i="1"/>
  <c r="G46" i="1"/>
  <c r="F46" i="1"/>
  <c r="D46" i="1"/>
  <c r="C46" i="1"/>
  <c r="H47" i="1"/>
  <c r="H46" i="1" s="1"/>
  <c r="E47" i="1"/>
  <c r="E46" i="1" s="1"/>
  <c r="B47" i="1"/>
  <c r="B46" i="1" s="1"/>
  <c r="J40" i="1"/>
  <c r="I40" i="1"/>
  <c r="G40" i="1"/>
  <c r="F40" i="1"/>
  <c r="D40" i="1"/>
  <c r="D17" i="1" s="1"/>
  <c r="D16" i="1" s="1"/>
  <c r="C40" i="1"/>
  <c r="H41" i="1"/>
  <c r="E41" i="1"/>
  <c r="B41" i="1"/>
  <c r="H43" i="1"/>
  <c r="E43" i="1"/>
  <c r="B43" i="1"/>
  <c r="B48" i="1" l="1"/>
  <c r="H37" i="1"/>
  <c r="B23" i="1"/>
  <c r="H23" i="1"/>
  <c r="B31" i="1"/>
  <c r="B40" i="1"/>
  <c r="B17" i="1" s="1"/>
  <c r="E31" i="1"/>
  <c r="B37" i="1"/>
  <c r="E23" i="1"/>
  <c r="H31" i="1"/>
  <c r="E37" i="1"/>
  <c r="H40" i="1"/>
  <c r="E48" i="1"/>
  <c r="E40" i="1"/>
  <c r="H48" i="1"/>
  <c r="I48" i="1"/>
  <c r="C34" i="1" l="1"/>
  <c r="F34" i="1"/>
  <c r="I34" i="1"/>
  <c r="J36" i="1"/>
  <c r="G36" i="1"/>
  <c r="D36" i="1"/>
  <c r="D34" i="1" l="1"/>
  <c r="B36" i="1"/>
  <c r="E36" i="1"/>
  <c r="E34" i="1" s="1"/>
  <c r="J34" i="1"/>
  <c r="H36" i="1"/>
  <c r="H34" i="1" s="1"/>
  <c r="B34" i="1"/>
  <c r="G34" i="1"/>
</calcChain>
</file>

<file path=xl/sharedStrings.xml><?xml version="1.0" encoding="utf-8"?>
<sst xmlns="http://schemas.openxmlformats.org/spreadsheetml/2006/main" count="112" uniqueCount="67">
  <si>
    <t xml:space="preserve">I. Программная часть  </t>
  </si>
  <si>
    <t>Всего по адресной инвестиционной программе</t>
  </si>
  <si>
    <t>Всего по программам</t>
  </si>
  <si>
    <t>Государственная программа Ленинградской области "Развитие здравоохранения в Ленинградской области"</t>
  </si>
  <si>
    <t>Подпрограмма "Управление и кадровое обеспечение"</t>
  </si>
  <si>
    <t>Комитет по здравоохранению                  Ленинградской области</t>
  </si>
  <si>
    <t>Подпрограмма "Организация территориальной модели здравоохранения Ленинградской области"</t>
  </si>
  <si>
    <t>Комитет по строительству                      Ленинградской области</t>
  </si>
  <si>
    <t>Государственная программа Ленинградской области "Современное образование Ленинградской области"</t>
  </si>
  <si>
    <t>Подпрограмма "Развитие дошкольного образования детей Ленинградской области"</t>
  </si>
  <si>
    <t>Комитет общего и профессионального образования Ленинградской области</t>
  </si>
  <si>
    <t>Подпрограмма "Развитие начального общего, основного общего и среднего образования детей Ленинградской области"</t>
  </si>
  <si>
    <t>Подпрограмма "Развитие профессионального образования"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</si>
  <si>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</si>
  <si>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Подпрограмма "Развитие системы социального обслуживания"</t>
  </si>
  <si>
    <t>Комитет по социальной защите населения Ленинградской области</t>
  </si>
  <si>
    <t>Государственная программа Ленинградской области "Развитие физической культуры и спорта в Ленинградской области"</t>
  </si>
  <si>
    <t>Подпрограмма "Развитие спортивной инфраструктуры Ленинградской области"</t>
  </si>
  <si>
    <t>Комитет по физической культуре и спорту Ленинградской области</t>
  </si>
  <si>
    <t>Подпрограмма "Обеспечение условий реализации государственной программы"</t>
  </si>
  <si>
    <t>Подпрограмма "Профессиональное искусство, народное творчество и культурно-досуговая деятельность"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</si>
  <si>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</si>
  <si>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"Развитие инженерной, транспортной и социальной инфраструктуры в районах массовой жилой застройки"</t>
  </si>
  <si>
    <t>Подпрограмма "Содействие в обеспечении жильем граждан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</si>
  <si>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</si>
  <si>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Подпрограмма "Водоснабжение и водоотведение Ленинградской области"</t>
  </si>
  <si>
    <t xml:space="preserve">      Комитет по жилищно-коммунальному хозяйству Ленинградской области        </t>
  </si>
  <si>
    <t>Подпрограмма "Газификация Ленинградской области"</t>
  </si>
  <si>
    <t>Комитет по топливно-энергетическому комплексу Ленинградской области</t>
  </si>
  <si>
    <t>Подпрограмма "Энергетика Ленинградской области"</t>
  </si>
  <si>
    <t>Государственная программа Ленинградской области "Безопасность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</si>
  <si>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</si>
  <si>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Подпрограмма "Развитие сети автомобильных дорог общего пользования"</t>
  </si>
  <si>
    <t>Комитет по дорожному хозяйству Ленинградской области</t>
  </si>
  <si>
    <t>Государственная программа Ленинградской области "Развитие сельского хозяйства Ленинградской области"</t>
  </si>
  <si>
    <t>Подпрограмма "Устойчивое развитие сельских территорий Ленинградской области"</t>
  </si>
  <si>
    <t>Комитет по жилищно-коммунальному хозяйству Ленинградской области</t>
  </si>
  <si>
    <t>Государственная программа Ленинградской области "Устойчивое общественное развитие в Ленинградской области"</t>
  </si>
  <si>
    <t>Подпрограмма "Молодежь Ленинградской области"</t>
  </si>
  <si>
    <t>II. Непрограммная часть</t>
  </si>
  <si>
    <t>Наименование работ</t>
  </si>
  <si>
    <t>Всего по непрограммной части</t>
  </si>
  <si>
    <t>Строительство здания для размещения базы учетно-технической документации объектов капитального строительства Ленинградской области, в том числе проектные работы</t>
  </si>
  <si>
    <t>Ленинградский областной комитет по управлению государственным имуществом</t>
  </si>
  <si>
    <t xml:space="preserve"> 2019 год </t>
  </si>
  <si>
    <t xml:space="preserve"> 2020 год </t>
  </si>
  <si>
    <t xml:space="preserve"> 2021 год </t>
  </si>
  <si>
    <t xml:space="preserve">Всего
   </t>
  </si>
  <si>
    <t>Подпрограмма "Первичная медико-санитрная помощь. Профилактика заболеваний и формирование здорового образа жизни"</t>
  </si>
  <si>
    <t>Сумма
(тысяч рублей)</t>
  </si>
  <si>
    <t>в том числе:</t>
  </si>
  <si>
    <t xml:space="preserve">объекты государственной собственности </t>
  </si>
  <si>
    <t xml:space="preserve">объекты муниципальной
собственности </t>
  </si>
  <si>
    <t xml:space="preserve">Наименование государственной программы  Ленинградской области                 </t>
  </si>
  <si>
    <t xml:space="preserve">Главный распорядитель бюджетных средств областного бюджета Ленинградской области </t>
  </si>
  <si>
    <t>Государственная программа Ленинградской области "Развитие культуры и туризма в Ленинградской области"</t>
  </si>
  <si>
    <t>Государственная программа Ленинградской области "Развитие транспортной системы Ленинградской области"</t>
  </si>
  <si>
    <t>Подпрограмма "Обеспечение эпизоотического благополучия
на территории Ленинградской области"</t>
  </si>
  <si>
    <t>Проектные работы и обоснование инвестиций</t>
  </si>
  <si>
    <t>Подпрограмма "Развитие международных и межрегиональных связей Ленинградской области"</t>
  </si>
  <si>
    <t>УТВЕРЖДЕНА</t>
  </si>
  <si>
    <t xml:space="preserve">областным законом </t>
  </si>
  <si>
    <t>от 20 декабря 2018 года № 130-оз</t>
  </si>
  <si>
    <t xml:space="preserve">(приложение 9) </t>
  </si>
  <si>
    <t>(в редакции областного закона</t>
  </si>
  <si>
    <t>АДРЕСНАЯ ИНВЕСТИЦИОННАЯ  ПРОГРАММА</t>
  </si>
  <si>
    <t xml:space="preserve">на 2019 год и на плановый период 2020 и 2021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</si>
</sst>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#,##0.0_ ;\-#,##0.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4" fontId="2" fillId="0" borderId="1" xfId="1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zoomScale="80" zoomScaleNormal="80" workbookViewId="0">
      <selection activeCell="A8" sqref="A8:K8"/>
    </sheetView>
  </sheetViews>
  <sheetFormatPr defaultRowHeight="15" x14ac:dyDescent="0.25"/>
  <cols>
    <col min="1" max="1" width="35" customWidth="1"/>
    <col min="2" max="10" width="16.42578125" customWidth="1"/>
    <col min="11" max="11" width="27.7109375" customWidth="1"/>
    <col min="12" max="13" width="9.140625" customWidth="1"/>
    <col min="15" max="15" width="9.140625" customWidth="1"/>
    <col min="16" max="16" width="11.5703125" customWidth="1"/>
    <col min="17" max="17" width="10.42578125" customWidth="1"/>
    <col min="18" max="18" width="13.28515625" customWidth="1"/>
    <col min="19" max="19" width="11" customWidth="1"/>
    <col min="20" max="20" width="9.140625" customWidth="1"/>
    <col min="21" max="21" width="11.5703125" customWidth="1"/>
  </cols>
  <sheetData>
    <row r="1" spans="1:11" ht="15.75" x14ac:dyDescent="0.25">
      <c r="J1" s="20" t="s">
        <v>60</v>
      </c>
    </row>
    <row r="2" spans="1:11" ht="15.75" x14ac:dyDescent="0.25">
      <c r="J2" s="20" t="s">
        <v>61</v>
      </c>
    </row>
    <row r="3" spans="1:11" ht="15.75" x14ac:dyDescent="0.25">
      <c r="J3" s="20" t="s">
        <v>62</v>
      </c>
    </row>
    <row r="4" spans="1:11" ht="15.75" x14ac:dyDescent="0.25">
      <c r="J4" s="20" t="s">
        <v>63</v>
      </c>
    </row>
    <row r="5" spans="1:11" ht="15.75" x14ac:dyDescent="0.25">
      <c r="J5" s="22" t="s">
        <v>64</v>
      </c>
    </row>
    <row r="6" spans="1:11" ht="15.75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5.75" x14ac:dyDescent="0.25">
      <c r="A7" s="23" t="s">
        <v>65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5.75" x14ac:dyDescent="0.25">
      <c r="A8" s="23" t="s">
        <v>66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10" spans="1:11" ht="15.75" x14ac:dyDescent="0.25">
      <c r="A10" s="25" t="s">
        <v>0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1" ht="31.5" customHeight="1" x14ac:dyDescent="0.25">
      <c r="A11" s="35" t="s">
        <v>53</v>
      </c>
      <c r="B11" s="32" t="s">
        <v>49</v>
      </c>
      <c r="C11" s="33"/>
      <c r="D11" s="33"/>
      <c r="E11" s="33"/>
      <c r="F11" s="33"/>
      <c r="G11" s="33"/>
      <c r="H11" s="33"/>
      <c r="I11" s="33"/>
      <c r="J11" s="34"/>
      <c r="K11" s="35" t="s">
        <v>54</v>
      </c>
    </row>
    <row r="12" spans="1:11" ht="15.75" x14ac:dyDescent="0.25">
      <c r="A12" s="37"/>
      <c r="B12" s="29" t="s">
        <v>44</v>
      </c>
      <c r="C12" s="30"/>
      <c r="D12" s="31"/>
      <c r="E12" s="29" t="s">
        <v>45</v>
      </c>
      <c r="F12" s="30"/>
      <c r="G12" s="31"/>
      <c r="H12" s="29" t="s">
        <v>46</v>
      </c>
      <c r="I12" s="30"/>
      <c r="J12" s="31"/>
      <c r="K12" s="37"/>
    </row>
    <row r="13" spans="1:11" ht="15.75" x14ac:dyDescent="0.25">
      <c r="A13" s="37"/>
      <c r="B13" s="35" t="s">
        <v>47</v>
      </c>
      <c r="C13" s="29" t="s">
        <v>50</v>
      </c>
      <c r="D13" s="31"/>
      <c r="E13" s="35" t="s">
        <v>47</v>
      </c>
      <c r="F13" s="29" t="s">
        <v>50</v>
      </c>
      <c r="G13" s="31"/>
      <c r="H13" s="35" t="s">
        <v>47</v>
      </c>
      <c r="I13" s="29" t="s">
        <v>50</v>
      </c>
      <c r="J13" s="31"/>
      <c r="K13" s="37"/>
    </row>
    <row r="14" spans="1:11" ht="67.5" customHeight="1" x14ac:dyDescent="0.25">
      <c r="A14" s="36"/>
      <c r="B14" s="36"/>
      <c r="C14" s="15" t="s">
        <v>51</v>
      </c>
      <c r="D14" s="15" t="s">
        <v>52</v>
      </c>
      <c r="E14" s="36"/>
      <c r="F14" s="15" t="s">
        <v>51</v>
      </c>
      <c r="G14" s="15" t="s">
        <v>52</v>
      </c>
      <c r="H14" s="36"/>
      <c r="I14" s="15" t="s">
        <v>51</v>
      </c>
      <c r="J14" s="15" t="s">
        <v>52</v>
      </c>
      <c r="K14" s="36"/>
    </row>
    <row r="15" spans="1:11" s="12" customFormat="1" ht="15.75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</row>
    <row r="16" spans="1:11" ht="31.5" x14ac:dyDescent="0.25">
      <c r="A16" s="1" t="s">
        <v>1</v>
      </c>
      <c r="B16" s="2">
        <f>B17+B62</f>
        <v>12868761.464</v>
      </c>
      <c r="C16" s="2">
        <f t="shared" ref="C16:J16" si="0">C17+C62</f>
        <v>5060176.59</v>
      </c>
      <c r="D16" s="2">
        <f t="shared" si="0"/>
        <v>7808584.8739999998</v>
      </c>
      <c r="E16" s="2">
        <f t="shared" si="0"/>
        <v>14223967.173999999</v>
      </c>
      <c r="F16" s="2">
        <f t="shared" si="0"/>
        <v>6464398.9000000004</v>
      </c>
      <c r="G16" s="2">
        <f t="shared" si="0"/>
        <v>7759568.2739999993</v>
      </c>
      <c r="H16" s="2">
        <f t="shared" si="0"/>
        <v>14272196.781000001</v>
      </c>
      <c r="I16" s="2">
        <f t="shared" si="0"/>
        <v>5456382.75</v>
      </c>
      <c r="J16" s="2">
        <f t="shared" si="0"/>
        <v>8815814.0309999995</v>
      </c>
      <c r="K16" s="3"/>
    </row>
    <row r="17" spans="1:11" ht="15.75" x14ac:dyDescent="0.25">
      <c r="A17" s="1" t="s">
        <v>2</v>
      </c>
      <c r="B17" s="2">
        <f>B18+B23+B31+B29+B37+B40+B44+B46+B48+B54+B34</f>
        <v>12703741.884</v>
      </c>
      <c r="C17" s="2">
        <f>C18+C23+C31+C29+C37+C40+C44+C46+C48+C54+C34</f>
        <v>4895157.01</v>
      </c>
      <c r="D17" s="2">
        <f t="shared" ref="D17:J17" si="1">D18+D23+D31+D29+D37+D40+D44+D46+D48+D54+D34+D19</f>
        <v>7808584.8739999998</v>
      </c>
      <c r="E17" s="2">
        <f t="shared" si="1"/>
        <v>13917967.173999999</v>
      </c>
      <c r="F17" s="2">
        <f t="shared" si="1"/>
        <v>6158398.9000000004</v>
      </c>
      <c r="G17" s="2">
        <f t="shared" si="1"/>
        <v>7759568.2739999993</v>
      </c>
      <c r="H17" s="2">
        <f t="shared" si="1"/>
        <v>14069196.781000001</v>
      </c>
      <c r="I17" s="2">
        <f t="shared" si="1"/>
        <v>5253382.75</v>
      </c>
      <c r="J17" s="2">
        <f t="shared" si="1"/>
        <v>8815814.0309999995</v>
      </c>
      <c r="K17" s="4"/>
    </row>
    <row r="18" spans="1:11" ht="63" x14ac:dyDescent="0.25">
      <c r="A18" s="1" t="s">
        <v>3</v>
      </c>
      <c r="B18" s="2">
        <f>SUM(B19:B22)</f>
        <v>1995226.8599999999</v>
      </c>
      <c r="C18" s="2">
        <f t="shared" ref="C18:J18" si="2">SUM(C19:C22)</f>
        <v>1995226.8599999999</v>
      </c>
      <c r="D18" s="2">
        <f t="shared" si="2"/>
        <v>0</v>
      </c>
      <c r="E18" s="2">
        <f t="shared" si="2"/>
        <v>2329639.56</v>
      </c>
      <c r="F18" s="2">
        <f t="shared" si="2"/>
        <v>2329639.56</v>
      </c>
      <c r="G18" s="2">
        <f t="shared" si="2"/>
        <v>0</v>
      </c>
      <c r="H18" s="2">
        <f t="shared" si="2"/>
        <v>1131464.58</v>
      </c>
      <c r="I18" s="2">
        <f t="shared" si="2"/>
        <v>1131464.58</v>
      </c>
      <c r="J18" s="2">
        <f t="shared" si="2"/>
        <v>0</v>
      </c>
      <c r="K18" s="13"/>
    </row>
    <row r="19" spans="1:11" ht="78.75" x14ac:dyDescent="0.25">
      <c r="A19" s="14" t="s">
        <v>48</v>
      </c>
      <c r="B19" s="5">
        <f>SUM(C19:D19)</f>
        <v>26714.7</v>
      </c>
      <c r="C19" s="5">
        <v>26714.7</v>
      </c>
      <c r="D19" s="5">
        <v>0</v>
      </c>
      <c r="E19" s="5">
        <f>SUM(F19:G19)</f>
        <v>0</v>
      </c>
      <c r="F19" s="5">
        <v>0</v>
      </c>
      <c r="G19" s="5">
        <v>0</v>
      </c>
      <c r="H19" s="5">
        <f>SUM(I19:J19)</f>
        <v>0</v>
      </c>
      <c r="I19" s="5">
        <v>0</v>
      </c>
      <c r="J19" s="5">
        <v>0</v>
      </c>
      <c r="K19" s="6" t="s">
        <v>5</v>
      </c>
    </row>
    <row r="20" spans="1:11" ht="47.25" x14ac:dyDescent="0.25">
      <c r="A20" s="14" t="s">
        <v>4</v>
      </c>
      <c r="B20" s="5">
        <f>SUM(C20:D20)</f>
        <v>78000</v>
      </c>
      <c r="C20" s="5">
        <v>78000</v>
      </c>
      <c r="D20" s="5">
        <v>0</v>
      </c>
      <c r="E20" s="5">
        <f>SUM(F20:G20)</f>
        <v>78000</v>
      </c>
      <c r="F20" s="5">
        <v>78000</v>
      </c>
      <c r="G20" s="5">
        <v>0</v>
      </c>
      <c r="H20" s="5">
        <f>SUM(I20:J20)</f>
        <v>78000</v>
      </c>
      <c r="I20" s="5">
        <v>78000</v>
      </c>
      <c r="J20" s="5">
        <v>0</v>
      </c>
      <c r="K20" s="6" t="s">
        <v>5</v>
      </c>
    </row>
    <row r="21" spans="1:11" ht="47.25" x14ac:dyDescent="0.25">
      <c r="A21" s="28" t="s">
        <v>6</v>
      </c>
      <c r="B21" s="5">
        <f>SUM(C21:D21)</f>
        <v>565504.16</v>
      </c>
      <c r="C21" s="5">
        <v>565504.16</v>
      </c>
      <c r="D21" s="5">
        <v>0</v>
      </c>
      <c r="E21" s="5">
        <f>SUM(F21:G21)</f>
        <v>1280271.56</v>
      </c>
      <c r="F21" s="5">
        <v>1280271.56</v>
      </c>
      <c r="G21" s="5">
        <v>0</v>
      </c>
      <c r="H21" s="5">
        <f>SUM(I21:J21)</f>
        <v>700519.58</v>
      </c>
      <c r="I21" s="5">
        <v>700519.58</v>
      </c>
      <c r="J21" s="5">
        <v>0</v>
      </c>
      <c r="K21" s="6" t="s">
        <v>5</v>
      </c>
    </row>
    <row r="22" spans="1:11" ht="31.5" x14ac:dyDescent="0.25">
      <c r="A22" s="28"/>
      <c r="B22" s="5">
        <f>SUM(C22:D22)</f>
        <v>1325008</v>
      </c>
      <c r="C22" s="5">
        <v>1325008</v>
      </c>
      <c r="D22" s="5">
        <v>0</v>
      </c>
      <c r="E22" s="5">
        <f>SUM(F22:G22)</f>
        <v>971368</v>
      </c>
      <c r="F22" s="5">
        <v>971368</v>
      </c>
      <c r="G22" s="5">
        <v>0</v>
      </c>
      <c r="H22" s="5">
        <v>352945</v>
      </c>
      <c r="I22" s="5">
        <v>352945</v>
      </c>
      <c r="J22" s="5">
        <v>0</v>
      </c>
      <c r="K22" s="6" t="s">
        <v>7</v>
      </c>
    </row>
    <row r="23" spans="1:11" ht="63" x14ac:dyDescent="0.25">
      <c r="A23" s="1" t="s">
        <v>8</v>
      </c>
      <c r="B23" s="2">
        <f>SUM(B24:B28)</f>
        <v>2018599.7</v>
      </c>
      <c r="C23" s="2">
        <f t="shared" ref="C23:J23" si="3">SUM(C24:C28)</f>
        <v>27688</v>
      </c>
      <c r="D23" s="2">
        <f t="shared" si="3"/>
        <v>1990911.7</v>
      </c>
      <c r="E23" s="2">
        <f t="shared" si="3"/>
        <v>2238556.42</v>
      </c>
      <c r="F23" s="2">
        <f t="shared" si="3"/>
        <v>142626</v>
      </c>
      <c r="G23" s="2">
        <f t="shared" si="3"/>
        <v>2095930.42</v>
      </c>
      <c r="H23" s="2">
        <f t="shared" si="3"/>
        <v>3597859.4</v>
      </c>
      <c r="I23" s="2">
        <f t="shared" si="3"/>
        <v>122512</v>
      </c>
      <c r="J23" s="2">
        <f t="shared" si="3"/>
        <v>3475347.4</v>
      </c>
      <c r="K23" s="13"/>
    </row>
    <row r="24" spans="1:11" ht="31.5" x14ac:dyDescent="0.25">
      <c r="A24" s="28" t="s">
        <v>9</v>
      </c>
      <c r="B24" s="5">
        <f>SUM(C24:D24)</f>
        <v>784168.4</v>
      </c>
      <c r="C24" s="5">
        <v>0</v>
      </c>
      <c r="D24" s="5">
        <v>784168.4</v>
      </c>
      <c r="E24" s="5">
        <f>SUM(F24:G24)</f>
        <v>354357.6</v>
      </c>
      <c r="F24" s="5">
        <v>0</v>
      </c>
      <c r="G24" s="5">
        <v>354357.6</v>
      </c>
      <c r="H24" s="5">
        <f>SUM(I24:J24)</f>
        <v>319921.7</v>
      </c>
      <c r="I24" s="5">
        <v>0</v>
      </c>
      <c r="J24" s="5">
        <v>319921.7</v>
      </c>
      <c r="K24" s="6" t="s">
        <v>7</v>
      </c>
    </row>
    <row r="25" spans="1:11" ht="63" x14ac:dyDescent="0.25">
      <c r="A25" s="28"/>
      <c r="B25" s="5">
        <f>SUM(C25:D25)</f>
        <v>18864.400000000001</v>
      </c>
      <c r="C25" s="5">
        <v>0</v>
      </c>
      <c r="D25" s="5">
        <v>18864.400000000001</v>
      </c>
      <c r="E25" s="5">
        <f>SUM(F25:G25)</f>
        <v>18864.400000000001</v>
      </c>
      <c r="F25" s="5">
        <v>0</v>
      </c>
      <c r="G25" s="5">
        <v>18864.400000000001</v>
      </c>
      <c r="H25" s="5">
        <f>SUM(I25:J25)</f>
        <v>18864.400000000001</v>
      </c>
      <c r="I25" s="5">
        <v>0</v>
      </c>
      <c r="J25" s="5">
        <v>18864.400000000001</v>
      </c>
      <c r="K25" s="6" t="s">
        <v>10</v>
      </c>
    </row>
    <row r="26" spans="1:11" ht="31.5" x14ac:dyDescent="0.25">
      <c r="A26" s="28" t="s">
        <v>11</v>
      </c>
      <c r="B26" s="5">
        <f>SUM(C26:D26)</f>
        <v>1180483.8999999999</v>
      </c>
      <c r="C26" s="5">
        <v>0</v>
      </c>
      <c r="D26" s="5">
        <v>1180483.8999999999</v>
      </c>
      <c r="E26" s="5">
        <f>SUM(F26:G26)</f>
        <v>1715313.42</v>
      </c>
      <c r="F26" s="5">
        <v>0</v>
      </c>
      <c r="G26" s="5">
        <v>1715313.42</v>
      </c>
      <c r="H26" s="5">
        <f>SUM(I26:J26)</f>
        <v>3129166.3</v>
      </c>
      <c r="I26" s="5">
        <v>0</v>
      </c>
      <c r="J26" s="5">
        <v>3129166.3</v>
      </c>
      <c r="K26" s="6" t="s">
        <v>7</v>
      </c>
    </row>
    <row r="27" spans="1:11" ht="63" x14ac:dyDescent="0.25">
      <c r="A27" s="28"/>
      <c r="B27" s="5">
        <f>SUM(C27:D27)</f>
        <v>7395</v>
      </c>
      <c r="C27" s="5">
        <v>0</v>
      </c>
      <c r="D27" s="5">
        <v>7395</v>
      </c>
      <c r="E27" s="5">
        <f>SUM(F27:G27)</f>
        <v>7395</v>
      </c>
      <c r="F27" s="5">
        <v>0</v>
      </c>
      <c r="G27" s="5">
        <v>7395</v>
      </c>
      <c r="H27" s="5">
        <f>SUM(I27:J27)</f>
        <v>7395</v>
      </c>
      <c r="I27" s="5">
        <v>0</v>
      </c>
      <c r="J27" s="5">
        <v>7395</v>
      </c>
      <c r="K27" s="6" t="s">
        <v>10</v>
      </c>
    </row>
    <row r="28" spans="1:11" ht="31.5" x14ac:dyDescent="0.25">
      <c r="A28" s="14" t="s">
        <v>12</v>
      </c>
      <c r="B28" s="5">
        <f>SUM(C28:D28)</f>
        <v>27688</v>
      </c>
      <c r="C28" s="5">
        <v>27688</v>
      </c>
      <c r="D28" s="5">
        <v>0</v>
      </c>
      <c r="E28" s="5">
        <f>SUM(F28:G28)</f>
        <v>142626</v>
      </c>
      <c r="F28" s="5">
        <v>142626</v>
      </c>
      <c r="G28" s="5">
        <v>0</v>
      </c>
      <c r="H28" s="5">
        <f>SUM(I28:J28)</f>
        <v>122512</v>
      </c>
      <c r="I28" s="5">
        <v>122512</v>
      </c>
      <c r="J28" s="5">
        <v>0</v>
      </c>
      <c r="K28" s="6" t="s">
        <v>7</v>
      </c>
    </row>
    <row r="29" spans="1:11" ht="78.75" x14ac:dyDescent="0.25">
      <c r="A29" s="1" t="s">
        <v>13</v>
      </c>
      <c r="B29" s="2">
        <f>SUM(B30)</f>
        <v>0</v>
      </c>
      <c r="C29" s="2">
        <f t="shared" ref="C29:J29" si="4">SUM(C30)</f>
        <v>0</v>
      </c>
      <c r="D29" s="2">
        <f t="shared" si="4"/>
        <v>0</v>
      </c>
      <c r="E29" s="2">
        <f t="shared" si="4"/>
        <v>48989.5</v>
      </c>
      <c r="F29" s="2">
        <f t="shared" si="4"/>
        <v>48989.5</v>
      </c>
      <c r="G29" s="2">
        <f t="shared" si="4"/>
        <v>0</v>
      </c>
      <c r="H29" s="2">
        <f t="shared" si="4"/>
        <v>114308.8</v>
      </c>
      <c r="I29" s="2">
        <f t="shared" si="4"/>
        <v>114308.8</v>
      </c>
      <c r="J29" s="2">
        <f t="shared" si="4"/>
        <v>0</v>
      </c>
      <c r="K29" s="13"/>
    </row>
    <row r="30" spans="1:11" ht="47.25" x14ac:dyDescent="0.25">
      <c r="A30" s="14" t="s">
        <v>14</v>
      </c>
      <c r="B30" s="2">
        <f>SUM(C30:D30)</f>
        <v>0</v>
      </c>
      <c r="C30" s="5">
        <v>0</v>
      </c>
      <c r="D30" s="5">
        <v>0</v>
      </c>
      <c r="E30" s="2">
        <f>SUM(F30:G30)</f>
        <v>48989.5</v>
      </c>
      <c r="F30" s="5">
        <v>48989.5</v>
      </c>
      <c r="G30" s="5">
        <v>0</v>
      </c>
      <c r="H30" s="2">
        <f>SUM(I30:J30)</f>
        <v>114308.8</v>
      </c>
      <c r="I30" s="5">
        <v>114308.8</v>
      </c>
      <c r="J30" s="5">
        <v>0</v>
      </c>
      <c r="K30" s="6" t="s">
        <v>15</v>
      </c>
    </row>
    <row r="31" spans="1:11" ht="78.75" x14ac:dyDescent="0.25">
      <c r="A31" s="1" t="s">
        <v>16</v>
      </c>
      <c r="B31" s="2">
        <f>SUM(B32:B33)</f>
        <v>1236032.1100000001</v>
      </c>
      <c r="C31" s="2">
        <f t="shared" ref="C31:J31" si="5">SUM(C32:C33)</f>
        <v>878220.81</v>
      </c>
      <c r="D31" s="2">
        <f t="shared" si="5"/>
        <v>357811.3</v>
      </c>
      <c r="E31" s="2">
        <f t="shared" si="5"/>
        <v>1285948.28</v>
      </c>
      <c r="F31" s="2">
        <f t="shared" si="5"/>
        <v>652180.15</v>
      </c>
      <c r="G31" s="2">
        <f t="shared" si="5"/>
        <v>633768.13</v>
      </c>
      <c r="H31" s="2">
        <f t="shared" si="5"/>
        <v>880218.2</v>
      </c>
      <c r="I31" s="2">
        <f t="shared" si="5"/>
        <v>330000</v>
      </c>
      <c r="J31" s="2">
        <f t="shared" si="5"/>
        <v>550218.19999999995</v>
      </c>
      <c r="K31" s="13"/>
    </row>
    <row r="32" spans="1:11" ht="31.5" x14ac:dyDescent="0.25">
      <c r="A32" s="28" t="s">
        <v>17</v>
      </c>
      <c r="B32" s="5">
        <f>SUM(C32:D32)</f>
        <v>1045193.3</v>
      </c>
      <c r="C32" s="5">
        <v>687382</v>
      </c>
      <c r="D32" s="5">
        <v>357811.3</v>
      </c>
      <c r="E32" s="5">
        <f>SUM(F32:G32)</f>
        <v>652456.48</v>
      </c>
      <c r="F32" s="5">
        <v>187430.15</v>
      </c>
      <c r="G32" s="5">
        <v>465026.33</v>
      </c>
      <c r="H32" s="5">
        <f>SUM(I32:J32)</f>
        <v>255827</v>
      </c>
      <c r="I32" s="5">
        <v>0</v>
      </c>
      <c r="J32" s="5">
        <v>255827</v>
      </c>
      <c r="K32" s="6" t="s">
        <v>7</v>
      </c>
    </row>
    <row r="33" spans="1:21" ht="47.25" x14ac:dyDescent="0.25">
      <c r="A33" s="28"/>
      <c r="B33" s="5">
        <f>SUM(C33:D33)</f>
        <v>190838.81</v>
      </c>
      <c r="C33" s="5">
        <v>190838.81</v>
      </c>
      <c r="D33" s="5">
        <v>0</v>
      </c>
      <c r="E33" s="5">
        <f>SUM(F33:G33)</f>
        <v>633491.80000000005</v>
      </c>
      <c r="F33" s="5">
        <v>464750</v>
      </c>
      <c r="G33" s="5">
        <v>168741.8</v>
      </c>
      <c r="H33" s="5">
        <f>SUM(I33:J33)</f>
        <v>624391.19999999995</v>
      </c>
      <c r="I33" s="5">
        <v>330000</v>
      </c>
      <c r="J33" s="5">
        <v>294391.2</v>
      </c>
      <c r="K33" s="6" t="s">
        <v>18</v>
      </c>
    </row>
    <row r="34" spans="1:21" ht="63" x14ac:dyDescent="0.25">
      <c r="A34" s="1" t="s">
        <v>55</v>
      </c>
      <c r="B34" s="2">
        <f t="shared" ref="B34:J34" si="6">SUM(B35:B36)</f>
        <v>260704</v>
      </c>
      <c r="C34" s="2">
        <f t="shared" si="6"/>
        <v>0</v>
      </c>
      <c r="D34" s="2">
        <f t="shared" si="6"/>
        <v>260704</v>
      </c>
      <c r="E34" s="2">
        <f t="shared" si="6"/>
        <v>302820</v>
      </c>
      <c r="F34" s="2">
        <f t="shared" si="6"/>
        <v>0</v>
      </c>
      <c r="G34" s="2">
        <f t="shared" si="6"/>
        <v>302820</v>
      </c>
      <c r="H34" s="2">
        <f t="shared" si="6"/>
        <v>587011</v>
      </c>
      <c r="I34" s="2">
        <f t="shared" si="6"/>
        <v>0</v>
      </c>
      <c r="J34" s="2">
        <f t="shared" si="6"/>
        <v>587011</v>
      </c>
      <c r="K34" s="13"/>
    </row>
    <row r="35" spans="1:21" ht="47.25" x14ac:dyDescent="0.25">
      <c r="A35" s="14" t="s">
        <v>19</v>
      </c>
      <c r="B35" s="5">
        <f>SUM(C35:D35)</f>
        <v>125173</v>
      </c>
      <c r="C35" s="5">
        <v>0</v>
      </c>
      <c r="D35" s="5">
        <v>125173</v>
      </c>
      <c r="E35" s="5">
        <f>SUM(F35:G35)</f>
        <v>0</v>
      </c>
      <c r="F35" s="5">
        <v>0</v>
      </c>
      <c r="G35" s="5">
        <v>0</v>
      </c>
      <c r="H35" s="5">
        <f>SUM(I35:J35)</f>
        <v>0</v>
      </c>
      <c r="I35" s="5">
        <v>0</v>
      </c>
      <c r="J35" s="5">
        <v>0</v>
      </c>
      <c r="K35" s="6" t="s">
        <v>7</v>
      </c>
    </row>
    <row r="36" spans="1:21" ht="63" x14ac:dyDescent="0.25">
      <c r="A36" s="14" t="s">
        <v>20</v>
      </c>
      <c r="B36" s="5">
        <f>SUM(C36:D36)</f>
        <v>135531</v>
      </c>
      <c r="C36" s="5">
        <v>0</v>
      </c>
      <c r="D36" s="5">
        <f>120531+15000</f>
        <v>135531</v>
      </c>
      <c r="E36" s="5">
        <f>SUM(F36:G36)</f>
        <v>302820</v>
      </c>
      <c r="F36" s="5">
        <v>0</v>
      </c>
      <c r="G36" s="5">
        <f>217820+85000</f>
        <v>302820</v>
      </c>
      <c r="H36" s="5">
        <f>SUM(I36:J36)</f>
        <v>587011</v>
      </c>
      <c r="I36" s="5">
        <v>0</v>
      </c>
      <c r="J36" s="5">
        <f>259723+327288</f>
        <v>587011</v>
      </c>
      <c r="K36" s="6" t="s">
        <v>7</v>
      </c>
    </row>
    <row r="37" spans="1:21" ht="110.25" x14ac:dyDescent="0.25">
      <c r="A37" s="1" t="s">
        <v>21</v>
      </c>
      <c r="B37" s="2">
        <f>SUM(B38:B39)</f>
        <v>2454029.56</v>
      </c>
      <c r="C37" s="2">
        <f t="shared" ref="C37:J37" si="7">SUM(C38:C39)</f>
        <v>0</v>
      </c>
      <c r="D37" s="2">
        <f t="shared" si="7"/>
        <v>2454029.56</v>
      </c>
      <c r="E37" s="2">
        <f t="shared" si="7"/>
        <v>2125323.7000000002</v>
      </c>
      <c r="F37" s="2">
        <f t="shared" si="7"/>
        <v>0</v>
      </c>
      <c r="G37" s="2">
        <f t="shared" si="7"/>
        <v>2125323.7000000002</v>
      </c>
      <c r="H37" s="2">
        <f t="shared" si="7"/>
        <v>1250000</v>
      </c>
      <c r="I37" s="2">
        <f t="shared" si="7"/>
        <v>0</v>
      </c>
      <c r="J37" s="2">
        <f t="shared" si="7"/>
        <v>1250000</v>
      </c>
      <c r="K37" s="13"/>
    </row>
    <row r="38" spans="1:21" ht="78.75" x14ac:dyDescent="0.25">
      <c r="A38" s="14" t="s">
        <v>22</v>
      </c>
      <c r="B38" s="5">
        <f>SUM(C38:D38)</f>
        <v>2027336.3900000001</v>
      </c>
      <c r="C38" s="5">
        <v>0</v>
      </c>
      <c r="D38" s="5">
        <v>2027336.3900000001</v>
      </c>
      <c r="E38" s="5">
        <f>SUM(F38:G38)</f>
        <v>1300323.7000000002</v>
      </c>
      <c r="F38" s="5">
        <v>0</v>
      </c>
      <c r="G38" s="5">
        <v>1300323.7000000002</v>
      </c>
      <c r="H38" s="5">
        <f>SUM(I38:J38)</f>
        <v>225000</v>
      </c>
      <c r="I38" s="5">
        <v>0</v>
      </c>
      <c r="J38" s="5">
        <v>225000</v>
      </c>
      <c r="K38" s="6" t="s">
        <v>7</v>
      </c>
    </row>
    <row r="39" spans="1:21" ht="47.25" x14ac:dyDescent="0.25">
      <c r="A39" s="14" t="s">
        <v>23</v>
      </c>
      <c r="B39" s="5">
        <f>SUM(C39:D39)</f>
        <v>426693.17</v>
      </c>
      <c r="C39" s="5">
        <v>0</v>
      </c>
      <c r="D39" s="5">
        <v>426693.17</v>
      </c>
      <c r="E39" s="5">
        <f>SUM(F39:G39)</f>
        <v>825000</v>
      </c>
      <c r="F39" s="5">
        <v>0</v>
      </c>
      <c r="G39" s="5">
        <v>825000</v>
      </c>
      <c r="H39" s="5">
        <f>SUM(I39:J39)</f>
        <v>1025000</v>
      </c>
      <c r="I39" s="5">
        <v>0</v>
      </c>
      <c r="J39" s="5">
        <v>1025000</v>
      </c>
      <c r="K39" s="6" t="s">
        <v>7</v>
      </c>
    </row>
    <row r="40" spans="1:21" ht="126" x14ac:dyDescent="0.25">
      <c r="A40" s="1" t="s">
        <v>24</v>
      </c>
      <c r="B40" s="2">
        <f t="shared" ref="B40:J40" si="8">SUM(B41:B43)</f>
        <v>2377298.38</v>
      </c>
      <c r="C40" s="2">
        <f t="shared" si="8"/>
        <v>316362.59999999998</v>
      </c>
      <c r="D40" s="2">
        <f t="shared" si="8"/>
        <v>2060935.7799999998</v>
      </c>
      <c r="E40" s="2">
        <f t="shared" si="8"/>
        <v>2392287.2199999997</v>
      </c>
      <c r="F40" s="2">
        <f t="shared" si="8"/>
        <v>533071.80000000005</v>
      </c>
      <c r="G40" s="2">
        <f t="shared" si="8"/>
        <v>1859215.4199999997</v>
      </c>
      <c r="H40" s="2">
        <f t="shared" si="8"/>
        <v>2748776.7</v>
      </c>
      <c r="I40" s="2">
        <f t="shared" si="8"/>
        <v>534496.57000000007</v>
      </c>
      <c r="J40" s="2">
        <f t="shared" si="8"/>
        <v>2214280.13</v>
      </c>
      <c r="K40" s="13"/>
    </row>
    <row r="41" spans="1:21" ht="47.25" x14ac:dyDescent="0.25">
      <c r="A41" s="14" t="s">
        <v>25</v>
      </c>
      <c r="B41" s="5">
        <f>SUM(C41:D41)</f>
        <v>1446176.9</v>
      </c>
      <c r="C41" s="5">
        <v>316362.59999999998</v>
      </c>
      <c r="D41" s="5">
        <v>1129814.2999999998</v>
      </c>
      <c r="E41" s="5">
        <f>SUM(F41:G41)</f>
        <v>1527535.6999999997</v>
      </c>
      <c r="F41" s="5">
        <v>533071.80000000005</v>
      </c>
      <c r="G41" s="5">
        <v>994463.89999999967</v>
      </c>
      <c r="H41" s="5">
        <f>SUM(I41:J41)</f>
        <v>1902609.7</v>
      </c>
      <c r="I41" s="5">
        <v>534496.57000000007</v>
      </c>
      <c r="J41" s="5">
        <v>1368113.13</v>
      </c>
      <c r="K41" s="7" t="s">
        <v>26</v>
      </c>
      <c r="P41" s="18"/>
      <c r="Q41" s="18"/>
      <c r="R41" s="18"/>
      <c r="S41" s="18"/>
      <c r="T41" s="18"/>
      <c r="U41" s="18"/>
    </row>
    <row r="42" spans="1:21" ht="63" x14ac:dyDescent="0.25">
      <c r="A42" s="14" t="s">
        <v>27</v>
      </c>
      <c r="B42" s="5">
        <v>840000</v>
      </c>
      <c r="C42" s="5">
        <v>0</v>
      </c>
      <c r="D42" s="5">
        <v>840000</v>
      </c>
      <c r="E42" s="5">
        <v>840000</v>
      </c>
      <c r="F42" s="5">
        <v>0</v>
      </c>
      <c r="G42" s="5">
        <v>840000</v>
      </c>
      <c r="H42" s="5">
        <v>846167</v>
      </c>
      <c r="I42" s="5">
        <v>0</v>
      </c>
      <c r="J42" s="5">
        <v>846167</v>
      </c>
      <c r="K42" s="6" t="s">
        <v>28</v>
      </c>
    </row>
    <row r="43" spans="1:21" ht="63" x14ac:dyDescent="0.25">
      <c r="A43" s="14" t="s">
        <v>29</v>
      </c>
      <c r="B43" s="5">
        <f>SUM(C43:D43)</f>
        <v>91121.48000000001</v>
      </c>
      <c r="C43" s="5">
        <v>0</v>
      </c>
      <c r="D43" s="5">
        <v>91121.48000000001</v>
      </c>
      <c r="E43" s="5">
        <f>SUM(F43:G43)</f>
        <v>24751.52</v>
      </c>
      <c r="F43" s="5">
        <v>0</v>
      </c>
      <c r="G43" s="5">
        <v>24751.52</v>
      </c>
      <c r="H43" s="5">
        <f>SUM(I43:J43)</f>
        <v>0</v>
      </c>
      <c r="I43" s="5">
        <v>0</v>
      </c>
      <c r="J43" s="5">
        <v>0</v>
      </c>
      <c r="K43" s="6" t="s">
        <v>28</v>
      </c>
    </row>
    <row r="44" spans="1:21" ht="63" x14ac:dyDescent="0.25">
      <c r="A44" s="1" t="s">
        <v>30</v>
      </c>
      <c r="B44" s="2">
        <f>SUM(B45)</f>
        <v>312371</v>
      </c>
      <c r="C44" s="2">
        <f t="shared" ref="C44:J44" si="9">SUM(C45)</f>
        <v>312371</v>
      </c>
      <c r="D44" s="2">
        <f t="shared" si="9"/>
        <v>0</v>
      </c>
      <c r="E44" s="2">
        <f t="shared" si="9"/>
        <v>135249</v>
      </c>
      <c r="F44" s="2">
        <f t="shared" si="9"/>
        <v>135249</v>
      </c>
      <c r="G44" s="2">
        <f t="shared" si="9"/>
        <v>0</v>
      </c>
      <c r="H44" s="2">
        <f t="shared" si="9"/>
        <v>0</v>
      </c>
      <c r="I44" s="2">
        <f t="shared" si="9"/>
        <v>0</v>
      </c>
      <c r="J44" s="2">
        <f t="shared" si="9"/>
        <v>0</v>
      </c>
      <c r="K44" s="4"/>
    </row>
    <row r="45" spans="1:21" ht="126" x14ac:dyDescent="0.25">
      <c r="A45" s="14" t="s">
        <v>31</v>
      </c>
      <c r="B45" s="8">
        <f>SUM(C45:D45)</f>
        <v>312371</v>
      </c>
      <c r="C45" s="8">
        <v>312371</v>
      </c>
      <c r="D45" s="8">
        <v>0</v>
      </c>
      <c r="E45" s="8">
        <f>SUM(F45:G45)</f>
        <v>135249</v>
      </c>
      <c r="F45" s="8">
        <v>135249</v>
      </c>
      <c r="G45" s="8">
        <v>0</v>
      </c>
      <c r="H45" s="8">
        <f>SUM(I45:J45)</f>
        <v>0</v>
      </c>
      <c r="I45" s="5">
        <v>0</v>
      </c>
      <c r="J45" s="5">
        <v>0</v>
      </c>
      <c r="K45" s="6" t="s">
        <v>7</v>
      </c>
    </row>
    <row r="46" spans="1:21" ht="78.75" x14ac:dyDescent="0.25">
      <c r="A46" s="1" t="s">
        <v>56</v>
      </c>
      <c r="B46" s="2">
        <f t="shared" ref="B46:J46" si="10">SUM(B47)</f>
        <v>1359496.6740000001</v>
      </c>
      <c r="C46" s="2">
        <f t="shared" si="10"/>
        <v>1176720.24</v>
      </c>
      <c r="D46" s="2">
        <f t="shared" si="10"/>
        <v>182776.43400000012</v>
      </c>
      <c r="E46" s="2">
        <f t="shared" si="10"/>
        <v>1940525.9939999999</v>
      </c>
      <c r="F46" s="2">
        <f t="shared" si="10"/>
        <v>1756525.99</v>
      </c>
      <c r="G46" s="2">
        <f t="shared" si="10"/>
        <v>184000.00399999996</v>
      </c>
      <c r="H46" s="2">
        <f t="shared" si="10"/>
        <v>2727579.8010000004</v>
      </c>
      <c r="I46" s="2">
        <f t="shared" si="10"/>
        <v>2617329.8000000003</v>
      </c>
      <c r="J46" s="2">
        <f t="shared" si="10"/>
        <v>110250.00100000016</v>
      </c>
      <c r="K46" s="13"/>
    </row>
    <row r="47" spans="1:21" ht="47.25" x14ac:dyDescent="0.25">
      <c r="A47" s="14" t="s">
        <v>32</v>
      </c>
      <c r="B47" s="5">
        <f>SUM(C47:D47)</f>
        <v>1359496.6740000001</v>
      </c>
      <c r="C47" s="5">
        <v>1176720.24</v>
      </c>
      <c r="D47" s="5">
        <v>182776.43400000012</v>
      </c>
      <c r="E47" s="5">
        <f>SUM(F47:G47)</f>
        <v>1940525.9939999999</v>
      </c>
      <c r="F47" s="19">
        <v>1756525.99</v>
      </c>
      <c r="G47" s="5">
        <v>184000.00399999996</v>
      </c>
      <c r="H47" s="5">
        <f>SUM(I47:J47)</f>
        <v>2727579.8010000004</v>
      </c>
      <c r="I47" s="5">
        <v>2617329.8000000003</v>
      </c>
      <c r="J47" s="5">
        <v>110250.00100000016</v>
      </c>
      <c r="K47" s="7" t="s">
        <v>33</v>
      </c>
    </row>
    <row r="48" spans="1:21" ht="63" x14ac:dyDescent="0.25">
      <c r="A48" s="1" t="s">
        <v>34</v>
      </c>
      <c r="B48" s="2">
        <f t="shared" ref="B48:J48" si="11">SUM(B49:B53)</f>
        <v>609983.6</v>
      </c>
      <c r="C48" s="2">
        <f t="shared" si="11"/>
        <v>108567.5</v>
      </c>
      <c r="D48" s="2">
        <f t="shared" si="11"/>
        <v>501416.1</v>
      </c>
      <c r="E48" s="2">
        <f t="shared" si="11"/>
        <v>853627.5</v>
      </c>
      <c r="F48" s="2">
        <f t="shared" si="11"/>
        <v>295116.90000000002</v>
      </c>
      <c r="G48" s="2">
        <f t="shared" si="11"/>
        <v>558510.6</v>
      </c>
      <c r="H48" s="2">
        <f t="shared" si="11"/>
        <v>999036.3</v>
      </c>
      <c r="I48" s="2">
        <f t="shared" si="11"/>
        <v>370329</v>
      </c>
      <c r="J48" s="2">
        <f t="shared" si="11"/>
        <v>628707.30000000005</v>
      </c>
      <c r="K48" s="13"/>
    </row>
    <row r="49" spans="1:11" ht="31.5" x14ac:dyDescent="0.25">
      <c r="A49" s="45" t="s">
        <v>35</v>
      </c>
      <c r="B49" s="5">
        <f>SUM(C49:D49)</f>
        <v>260900.36</v>
      </c>
      <c r="C49" s="5">
        <v>108467.5</v>
      </c>
      <c r="D49" s="5">
        <v>152432.85999999999</v>
      </c>
      <c r="E49" s="5">
        <f>SUM(F49:G49)</f>
        <v>392466.9</v>
      </c>
      <c r="F49" s="5">
        <v>197466.9</v>
      </c>
      <c r="G49" s="5">
        <v>195000</v>
      </c>
      <c r="H49" s="5">
        <f>SUM(I49:J49)</f>
        <v>562411</v>
      </c>
      <c r="I49" s="5">
        <v>324077</v>
      </c>
      <c r="J49" s="5">
        <v>238334</v>
      </c>
      <c r="K49" s="6" t="s">
        <v>7</v>
      </c>
    </row>
    <row r="50" spans="1:11" ht="63" x14ac:dyDescent="0.25">
      <c r="A50" s="46"/>
      <c r="B50" s="5">
        <f>SUM(C50:D50)</f>
        <v>139849.89999999997</v>
      </c>
      <c r="C50" s="5">
        <v>0</v>
      </c>
      <c r="D50" s="5">
        <v>139849.89999999997</v>
      </c>
      <c r="E50" s="5">
        <f>SUM(F50:G50)</f>
        <v>171573</v>
      </c>
      <c r="F50" s="5">
        <v>0</v>
      </c>
      <c r="G50" s="5">
        <v>171573</v>
      </c>
      <c r="H50" s="5">
        <f>SUM(I50:J50)</f>
        <v>180494.9</v>
      </c>
      <c r="I50" s="5">
        <v>0</v>
      </c>
      <c r="J50" s="5">
        <v>180494.9</v>
      </c>
      <c r="K50" s="6" t="s">
        <v>28</v>
      </c>
    </row>
    <row r="51" spans="1:11" ht="47.25" x14ac:dyDescent="0.25">
      <c r="A51" s="46"/>
      <c r="B51" s="5">
        <f>SUM(C51:D51)</f>
        <v>98793.600000000006</v>
      </c>
      <c r="C51" s="5">
        <v>0</v>
      </c>
      <c r="D51" s="5">
        <v>98793.600000000006</v>
      </c>
      <c r="E51" s="5">
        <f>SUM(F51:G51)</f>
        <v>149587.6</v>
      </c>
      <c r="F51" s="5">
        <v>0</v>
      </c>
      <c r="G51" s="5">
        <v>149587.6</v>
      </c>
      <c r="H51" s="5">
        <f>SUM(I51:J51)</f>
        <v>139878.39999999999</v>
      </c>
      <c r="I51" s="5">
        <v>0</v>
      </c>
      <c r="J51" s="5">
        <v>139878.39999999999</v>
      </c>
      <c r="K51" s="6" t="s">
        <v>36</v>
      </c>
    </row>
    <row r="52" spans="1:11" ht="47.25" x14ac:dyDescent="0.25">
      <c r="A52" s="47"/>
      <c r="B52" s="5">
        <f>SUM(C52:D52)</f>
        <v>110339.74</v>
      </c>
      <c r="C52" s="5">
        <v>0</v>
      </c>
      <c r="D52" s="5">
        <v>110339.74</v>
      </c>
      <c r="E52" s="5">
        <f>SUM(F52:G52)</f>
        <v>100000</v>
      </c>
      <c r="F52" s="5">
        <v>57650</v>
      </c>
      <c r="G52" s="5">
        <v>42350</v>
      </c>
      <c r="H52" s="5">
        <f>SUM(I52:J52)</f>
        <v>100000</v>
      </c>
      <c r="I52" s="5">
        <v>30000</v>
      </c>
      <c r="J52" s="5">
        <v>70000</v>
      </c>
      <c r="K52" s="6" t="s">
        <v>33</v>
      </c>
    </row>
    <row r="53" spans="1:11" ht="63" x14ac:dyDescent="0.25">
      <c r="A53" s="16" t="s">
        <v>57</v>
      </c>
      <c r="B53" s="5">
        <f>SUM(C53:D53)</f>
        <v>100</v>
      </c>
      <c r="C53" s="5">
        <v>100</v>
      </c>
      <c r="D53" s="5">
        <v>0</v>
      </c>
      <c r="E53" s="5">
        <f>SUM(F53:G53)</f>
        <v>40000</v>
      </c>
      <c r="F53" s="5">
        <v>40000</v>
      </c>
      <c r="G53" s="5">
        <v>0</v>
      </c>
      <c r="H53" s="5">
        <f>SUM(I53:J53)</f>
        <v>16252</v>
      </c>
      <c r="I53" s="5">
        <v>16252</v>
      </c>
      <c r="J53" s="5">
        <v>0</v>
      </c>
      <c r="K53" s="6" t="s">
        <v>7</v>
      </c>
    </row>
    <row r="54" spans="1:11" ht="78.75" x14ac:dyDescent="0.25">
      <c r="A54" s="1" t="s">
        <v>37</v>
      </c>
      <c r="B54" s="2">
        <f t="shared" ref="B54:J54" si="12">SUM(B55:B56)</f>
        <v>80000</v>
      </c>
      <c r="C54" s="2">
        <f t="shared" si="12"/>
        <v>80000</v>
      </c>
      <c r="D54" s="2">
        <f t="shared" si="12"/>
        <v>0</v>
      </c>
      <c r="E54" s="2">
        <f t="shared" si="12"/>
        <v>265000</v>
      </c>
      <c r="F54" s="2">
        <f t="shared" si="12"/>
        <v>265000</v>
      </c>
      <c r="G54" s="2">
        <f t="shared" si="12"/>
        <v>0</v>
      </c>
      <c r="H54" s="2">
        <f t="shared" si="12"/>
        <v>32942</v>
      </c>
      <c r="I54" s="2">
        <f t="shared" si="12"/>
        <v>32942</v>
      </c>
      <c r="J54" s="2">
        <f t="shared" si="12"/>
        <v>0</v>
      </c>
      <c r="K54" s="13"/>
    </row>
    <row r="55" spans="1:11" ht="63" x14ac:dyDescent="0.25">
      <c r="A55" s="14" t="s">
        <v>59</v>
      </c>
      <c r="B55" s="5">
        <f>SUM(C55:D55)</f>
        <v>50000</v>
      </c>
      <c r="C55" s="5">
        <v>50000</v>
      </c>
      <c r="D55" s="5">
        <v>0</v>
      </c>
      <c r="E55" s="5">
        <f>SUM(F55:G55)</f>
        <v>135000</v>
      </c>
      <c r="F55" s="5">
        <v>135000</v>
      </c>
      <c r="G55" s="5">
        <v>0</v>
      </c>
      <c r="H55" s="5">
        <f>SUM(I55:J55)</f>
        <v>0</v>
      </c>
      <c r="I55" s="5">
        <v>0</v>
      </c>
      <c r="J55" s="5">
        <v>0</v>
      </c>
      <c r="K55" s="6" t="s">
        <v>7</v>
      </c>
    </row>
    <row r="56" spans="1:11" ht="31.5" x14ac:dyDescent="0.25">
      <c r="A56" s="14" t="s">
        <v>38</v>
      </c>
      <c r="B56" s="5">
        <f>SUM(C56:D56)</f>
        <v>30000</v>
      </c>
      <c r="C56" s="5">
        <v>30000</v>
      </c>
      <c r="D56" s="5">
        <v>0</v>
      </c>
      <c r="E56" s="5">
        <f>SUM(F56:G56)</f>
        <v>130000</v>
      </c>
      <c r="F56" s="5">
        <v>130000</v>
      </c>
      <c r="G56" s="5">
        <v>0</v>
      </c>
      <c r="H56" s="5">
        <f>SUM(I56:J56)</f>
        <v>32942</v>
      </c>
      <c r="I56" s="5">
        <v>32942</v>
      </c>
      <c r="J56" s="5">
        <v>0</v>
      </c>
      <c r="K56" s="6" t="s">
        <v>7</v>
      </c>
    </row>
    <row r="57" spans="1:11" ht="15.75" x14ac:dyDescent="0.25">
      <c r="A57" s="25" t="s">
        <v>39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ht="35.25" customHeight="1" x14ac:dyDescent="0.25">
      <c r="A58" s="38" t="s">
        <v>40</v>
      </c>
      <c r="B58" s="42" t="s">
        <v>49</v>
      </c>
      <c r="C58" s="43"/>
      <c r="D58" s="43"/>
      <c r="E58" s="43"/>
      <c r="F58" s="43"/>
      <c r="G58" s="43"/>
      <c r="H58" s="43"/>
      <c r="I58" s="43"/>
      <c r="J58" s="43"/>
      <c r="K58" s="41" t="s">
        <v>54</v>
      </c>
    </row>
    <row r="59" spans="1:11" ht="15.75" x14ac:dyDescent="0.25">
      <c r="A59" s="39"/>
      <c r="B59" s="44" t="s">
        <v>44</v>
      </c>
      <c r="C59" s="44"/>
      <c r="D59" s="44"/>
      <c r="E59" s="44" t="s">
        <v>45</v>
      </c>
      <c r="F59" s="44"/>
      <c r="G59" s="44"/>
      <c r="H59" s="44" t="s">
        <v>46</v>
      </c>
      <c r="I59" s="44"/>
      <c r="J59" s="44"/>
      <c r="K59" s="41"/>
    </row>
    <row r="60" spans="1:11" ht="15.75" x14ac:dyDescent="0.25">
      <c r="A60" s="39"/>
      <c r="B60" s="42" t="s">
        <v>47</v>
      </c>
      <c r="C60" s="44" t="s">
        <v>50</v>
      </c>
      <c r="D60" s="44"/>
      <c r="E60" s="42" t="s">
        <v>47</v>
      </c>
      <c r="F60" s="44" t="s">
        <v>50</v>
      </c>
      <c r="G60" s="44"/>
      <c r="H60" s="42" t="s">
        <v>47</v>
      </c>
      <c r="I60" s="44" t="s">
        <v>50</v>
      </c>
      <c r="J60" s="44"/>
      <c r="K60" s="41"/>
    </row>
    <row r="61" spans="1:11" ht="72.75" customHeight="1" x14ac:dyDescent="0.25">
      <c r="A61" s="40"/>
      <c r="B61" s="42"/>
      <c r="C61" s="17" t="s">
        <v>51</v>
      </c>
      <c r="D61" s="17" t="s">
        <v>52</v>
      </c>
      <c r="E61" s="42"/>
      <c r="F61" s="17" t="s">
        <v>51</v>
      </c>
      <c r="G61" s="17" t="s">
        <v>52</v>
      </c>
      <c r="H61" s="42"/>
      <c r="I61" s="17" t="s">
        <v>51</v>
      </c>
      <c r="J61" s="17" t="s">
        <v>52</v>
      </c>
      <c r="K61" s="41"/>
    </row>
    <row r="62" spans="1:11" ht="15.75" x14ac:dyDescent="0.25">
      <c r="A62" s="1" t="s">
        <v>41</v>
      </c>
      <c r="B62" s="9">
        <f t="shared" ref="B62:J62" si="13">SUM(B63:B64)</f>
        <v>165019.57999999999</v>
      </c>
      <c r="C62" s="9">
        <f t="shared" si="13"/>
        <v>165019.57999999999</v>
      </c>
      <c r="D62" s="9">
        <f t="shared" si="13"/>
        <v>0</v>
      </c>
      <c r="E62" s="9">
        <f t="shared" si="13"/>
        <v>306000</v>
      </c>
      <c r="F62" s="9">
        <f t="shared" si="13"/>
        <v>306000</v>
      </c>
      <c r="G62" s="9">
        <f t="shared" si="13"/>
        <v>0</v>
      </c>
      <c r="H62" s="9">
        <f t="shared" si="13"/>
        <v>203000</v>
      </c>
      <c r="I62" s="9">
        <f t="shared" si="13"/>
        <v>203000</v>
      </c>
      <c r="J62" s="9">
        <f t="shared" si="13"/>
        <v>0</v>
      </c>
      <c r="K62" s="11"/>
    </row>
    <row r="63" spans="1:11" ht="31.5" x14ac:dyDescent="0.25">
      <c r="A63" s="14" t="s">
        <v>58</v>
      </c>
      <c r="B63" s="10">
        <f>SUM(C63:D63)</f>
        <v>151933.57999999999</v>
      </c>
      <c r="C63" s="10">
        <v>151933.57999999999</v>
      </c>
      <c r="D63" s="10">
        <v>0</v>
      </c>
      <c r="E63" s="10">
        <f>SUM(F63:G63)</f>
        <v>180000</v>
      </c>
      <c r="F63" s="10">
        <v>180000</v>
      </c>
      <c r="G63" s="10">
        <v>0</v>
      </c>
      <c r="H63" s="10">
        <f>SUM(I63:J63)</f>
        <v>180000</v>
      </c>
      <c r="I63" s="10">
        <v>180000</v>
      </c>
      <c r="J63" s="10">
        <v>0</v>
      </c>
      <c r="K63" s="6" t="s">
        <v>7</v>
      </c>
    </row>
    <row r="64" spans="1:11" ht="110.25" x14ac:dyDescent="0.25">
      <c r="A64" s="14" t="s">
        <v>42</v>
      </c>
      <c r="B64" s="10">
        <v>13086</v>
      </c>
      <c r="C64" s="10">
        <v>13086</v>
      </c>
      <c r="D64" s="10">
        <v>0</v>
      </c>
      <c r="E64" s="10">
        <v>126000</v>
      </c>
      <c r="F64" s="10">
        <v>126000</v>
      </c>
      <c r="G64" s="10">
        <v>0</v>
      </c>
      <c r="H64" s="10">
        <v>23000</v>
      </c>
      <c r="I64" s="10">
        <v>23000</v>
      </c>
      <c r="J64" s="10">
        <v>0</v>
      </c>
      <c r="K64" s="6" t="s">
        <v>43</v>
      </c>
    </row>
  </sheetData>
  <autoFilter ref="A15:K64"/>
  <mergeCells count="33">
    <mergeCell ref="E12:G12"/>
    <mergeCell ref="A32:A33"/>
    <mergeCell ref="A49:A52"/>
    <mergeCell ref="A57:K57"/>
    <mergeCell ref="A26:A27"/>
    <mergeCell ref="A58:A61"/>
    <mergeCell ref="K58:K61"/>
    <mergeCell ref="B58:J58"/>
    <mergeCell ref="B60:B61"/>
    <mergeCell ref="E60:E61"/>
    <mergeCell ref="H60:H61"/>
    <mergeCell ref="C60:D60"/>
    <mergeCell ref="F60:G60"/>
    <mergeCell ref="I60:J60"/>
    <mergeCell ref="B59:D59"/>
    <mergeCell ref="E59:G59"/>
    <mergeCell ref="H59:J59"/>
    <mergeCell ref="A7:K7"/>
    <mergeCell ref="A8:K8"/>
    <mergeCell ref="A10:K10"/>
    <mergeCell ref="A21:A22"/>
    <mergeCell ref="A24:A25"/>
    <mergeCell ref="B12:D12"/>
    <mergeCell ref="B11:J11"/>
    <mergeCell ref="C13:D13"/>
    <mergeCell ref="B13:B14"/>
    <mergeCell ref="A11:A14"/>
    <mergeCell ref="E13:E14"/>
    <mergeCell ref="F13:G13"/>
    <mergeCell ref="I13:J13"/>
    <mergeCell ref="H13:H14"/>
    <mergeCell ref="K11:K14"/>
    <mergeCell ref="H12:J12"/>
  </mergeCells>
  <pageMargins left="0.78740157480314965" right="0.39370078740157483" top="0.78740157480314965" bottom="0.78740157480314965" header="0.31496062992125984" footer="0.31496062992125984"/>
  <pageSetup paperSize="9" scale="63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2019-06-10T06:44:54Z</dcterms:modified>
</cp:coreProperties>
</file>