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7935" activeTab="0"/>
  </bookViews>
  <sheets>
    <sheet name="на 01.10.2017" sheetId="1" r:id="rId1"/>
  </sheets>
  <definedNames>
    <definedName name="_xlnm.Print_Area" localSheetId="0">'на 01.10.2017'!$A$1:$K$44</definedName>
  </definedNames>
  <calcPr fullCalcOnLoad="1"/>
</workbook>
</file>

<file path=xl/sharedStrings.xml><?xml version="1.0" encoding="utf-8"?>
<sst xmlns="http://schemas.openxmlformats.org/spreadsheetml/2006/main" count="73" uniqueCount="67">
  <si>
    <t>тыс.руб.</t>
  </si>
  <si>
    <t>Утвержденные бюджетные назначения</t>
  </si>
  <si>
    <t>% исполнения</t>
  </si>
  <si>
    <t xml:space="preserve">ДОХОДЫ </t>
  </si>
  <si>
    <t xml:space="preserve">РАСХОДЫ </t>
  </si>
  <si>
    <t>0100</t>
  </si>
  <si>
    <t>Общегосударственные вопросы</t>
  </si>
  <si>
    <t>0105</t>
  </si>
  <si>
    <t>0106</t>
  </si>
  <si>
    <t>0200</t>
  </si>
  <si>
    <t xml:space="preserve">Национальная оборона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</si>
  <si>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</si>
  <si>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</si>
  <si>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</si>
  <si>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</si>
  <si>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</si>
  <si>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</si>
  <si>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</si>
  <si>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0700</t>
  </si>
  <si>
    <t>Образование</t>
  </si>
  <si>
    <t>0800</t>
  </si>
  <si>
    <t>1000</t>
  </si>
  <si>
    <t>Социальная политика</t>
  </si>
  <si>
    <t>1100</t>
  </si>
  <si>
    <t>внутренние обороты</t>
  </si>
  <si>
    <t>Кредиты кредитных организаций в валюте Российской Федерации</t>
  </si>
  <si>
    <t>Бюджетные кредиты от других бюджетов бюджетной системы</t>
  </si>
  <si>
    <t>Изменение остатков средств на счетах по учету средств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</si>
  <si>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</si>
  <si>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</si>
  <si>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</si>
  <si>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</si>
  <si>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</si>
  <si>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</si>
  <si>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Обслуживание муниципального долга</t>
  </si>
  <si>
    <t>Наименование раздела,подраздела</t>
  </si>
  <si>
    <t>Источники финансирования дефицита:</t>
  </si>
  <si>
    <t>№ раздела, подраздела</t>
  </si>
  <si>
    <t>790</t>
  </si>
  <si>
    <t>0102</t>
  </si>
  <si>
    <t>0103</t>
  </si>
  <si>
    <t>ПРОФИЦИТ БЮДЖЕТА (со знаком "плюс"), ДЕФИЦИТ БЮДЖЕТА (со знаком "минус")</t>
  </si>
  <si>
    <t>Межбюджетные трансферты общего характера</t>
  </si>
  <si>
    <t>Иные  источники финансирования</t>
  </si>
  <si>
    <t>Охрана окружающей среды</t>
  </si>
  <si>
    <t>Исполнено</t>
  </si>
  <si>
    <t>Доля в общей сумме (по графе исполнено)</t>
  </si>
  <si>
    <t>из них:</t>
  </si>
  <si>
    <t xml:space="preserve">Рост (снижение) к аналогичному периоду прошлого года (по графе исполнено)  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</si>
  <si>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</si>
  <si>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</si>
  <si>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</si>
  <si>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</si>
  <si>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</si>
  <si>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</si>
  <si>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</si>
  <si>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</si>
  <si>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</si>
  <si>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Безвозмездные поступления</t>
  </si>
  <si>
    <t>Иные межбюджетные трансферты</t>
  </si>
  <si>
    <t>Возврат остатков субсидий, субвенций и иных межбюджетных трансфертов , имеющих целевое назначение, прошлых лет</t>
  </si>
  <si>
    <t>Субвенции на обеспечение полномочий по предоставлению дотаций на выравнивание бюджетной обеспеченности поселений</t>
  </si>
  <si>
    <t>Исполнение консолидированных бюджетов муниципальных образований по состоянию на 01.07.2019 г.</t>
  </si>
  <si>
    <t>Справочно: на 01.07.2018 г.</t>
  </si>
  <si>
    <t>на 01.07.2019 г.</t>
  </si>
  <si>
    <t>0900</t>
  </si>
  <si>
    <t>Здравоохранение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</si>
</sst>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00"/>
    <numFmt numFmtId="176" formatCode="0.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</numFmts>
  <fonts count="42">
    <font>
      <sz val="10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top" shrinkToFit="1"/>
    </xf>
    <xf numFmtId="172" fontId="4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left" vertical="top" wrapText="1" shrinkToFit="1"/>
    </xf>
    <xf numFmtId="172" fontId="2" fillId="0" borderId="10" xfId="0" applyNumberFormat="1" applyFont="1" applyBorder="1" applyAlignment="1">
      <alignment vertical="top" shrinkToFit="1"/>
    </xf>
    <xf numFmtId="172" fontId="2" fillId="0" borderId="1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 shrinkToFit="1"/>
    </xf>
    <xf numFmtId="172" fontId="4" fillId="0" borderId="1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172" fontId="2" fillId="0" borderId="0" xfId="0" applyNumberFormat="1" applyFont="1" applyAlignment="1">
      <alignment vertical="top" shrinkToFit="1"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2" fillId="0" borderId="0" xfId="0" applyFont="1" applyAlignment="1">
      <alignment horizontal="right" vertical="top" shrinkToFit="1"/>
    </xf>
    <xf numFmtId="0" fontId="1" fillId="0" borderId="0" xfId="0" applyFont="1" applyAlignment="1">
      <alignment horizontal="center" vertical="top" shrinkToFit="1"/>
    </xf>
    <xf numFmtId="0" fontId="2" fillId="0" borderId="10" xfId="0" applyFont="1" applyBorder="1" applyAlignment="1">
      <alignment vertical="top" shrinkToFit="1"/>
    </xf>
    <xf numFmtId="0" fontId="2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shrinkToFit="1"/>
    </xf>
    <xf numFmtId="172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shrinkToFit="1"/>
    </xf>
    <xf numFmtId="172" fontId="0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vertical="top" shrinkToFit="1"/>
    </xf>
    <xf numFmtId="173" fontId="2" fillId="0" borderId="10" xfId="0" applyNumberFormat="1" applyFont="1" applyBorder="1" applyAlignment="1">
      <alignment shrinkToFit="1"/>
    </xf>
    <xf numFmtId="172" fontId="2" fillId="0" borderId="10" xfId="0" applyNumberFormat="1" applyFont="1" applyBorder="1" applyAlignment="1">
      <alignment horizontal="right" vertical="top" shrinkToFit="1"/>
    </xf>
    <xf numFmtId="172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 shrinkToFit="1"/>
    </xf>
    <xf numFmtId="173" fontId="4" fillId="0" borderId="10" xfId="0" applyNumberFormat="1" applyFont="1" applyBorder="1" applyAlignment="1">
      <alignment horizontal="right" vertical="top" wrapText="1" shrinkToFit="1"/>
    </xf>
    <xf numFmtId="173" fontId="2" fillId="0" borderId="10" xfId="0" applyNumberFormat="1" applyFont="1" applyBorder="1" applyAlignment="1">
      <alignment horizontal="right" vertical="top" wrapText="1" shrinkToFit="1"/>
    </xf>
    <xf numFmtId="173" fontId="2" fillId="0" borderId="10" xfId="0" applyNumberFormat="1" applyFont="1" applyBorder="1" applyAlignment="1">
      <alignment horizontal="right" wrapText="1" shrinkToFit="1"/>
    </xf>
    <xf numFmtId="173" fontId="2" fillId="0" borderId="10" xfId="0" applyNumberFormat="1" applyFont="1" applyBorder="1" applyAlignment="1">
      <alignment horizontal="right" vertical="justify" wrapText="1" shrinkToFit="1"/>
    </xf>
    <xf numFmtId="49" fontId="2" fillId="0" borderId="10" xfId="0" applyNumberFormat="1" applyFont="1" applyBorder="1" applyAlignment="1">
      <alignment horizontal="left" wrapText="1" shrinkToFit="1"/>
    </xf>
    <xf numFmtId="172" fontId="2" fillId="0" borderId="10" xfId="0" applyNumberFormat="1" applyFont="1" applyBorder="1" applyAlignment="1">
      <alignment horizontal="right" vertical="top" wrapText="1" shrinkToFit="1"/>
    </xf>
    <xf numFmtId="172" fontId="2" fillId="0" borderId="10" xfId="0" applyNumberFormat="1" applyFont="1" applyBorder="1" applyAlignment="1">
      <alignment horizontal="right" wrapText="1" shrinkToFit="1"/>
    </xf>
    <xf numFmtId="0" fontId="2" fillId="0" borderId="10" xfId="0" applyNumberFormat="1" applyFont="1" applyBorder="1" applyAlignment="1">
      <alignment horizontal="center" vertical="top" wrapText="1" shrinkToFit="1"/>
    </xf>
    <xf numFmtId="0" fontId="2" fillId="0" borderId="11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173" fontId="4" fillId="0" borderId="10" xfId="0" applyNumberFormat="1" applyFont="1" applyBorder="1" applyAlignment="1">
      <alignment shrinkToFit="1"/>
    </xf>
    <xf numFmtId="172" fontId="2" fillId="0" borderId="10" xfId="0" applyNumberFormat="1" applyFont="1" applyBorder="1" applyAlignment="1">
      <alignment vertical="top" shrinkToFit="1"/>
    </xf>
    <xf numFmtId="17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wrapText="1" shrinkToFit="1"/>
    </xf>
    <xf numFmtId="173" fontId="4" fillId="0" borderId="10" xfId="0" applyNumberFormat="1" applyFont="1" applyBorder="1" applyAlignment="1">
      <alignment horizontal="right" wrapText="1" shrinkToFit="1"/>
    </xf>
    <xf numFmtId="17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shrinkToFit="1"/>
    </xf>
    <xf numFmtId="187" fontId="2" fillId="0" borderId="10" xfId="0" applyNumberFormat="1" applyFont="1" applyBorder="1" applyAlignment="1">
      <alignment shrinkToFit="1"/>
    </xf>
    <xf numFmtId="4" fontId="2" fillId="0" borderId="10" xfId="0" applyNumberFormat="1" applyFont="1" applyBorder="1" applyAlignment="1">
      <alignment vertical="top" shrinkToFit="1"/>
    </xf>
    <xf numFmtId="173" fontId="2" fillId="0" borderId="0" xfId="0" applyNumberFormat="1" applyFont="1" applyAlignment="1">
      <alignment vertical="top" shrinkToFit="1"/>
    </xf>
    <xf numFmtId="2" fontId="2" fillId="0" borderId="10" xfId="0" applyNumberFormat="1" applyFont="1" applyBorder="1" applyAlignment="1">
      <alignment horizontal="right" vertical="top" wrapText="1" shrinkToFit="1"/>
    </xf>
    <xf numFmtId="188" fontId="2" fillId="0" borderId="10" xfId="0" applyNumberFormat="1" applyFont="1" applyBorder="1" applyAlignment="1">
      <alignment horizontal="right" vertical="top" wrapText="1" shrinkToFit="1"/>
    </xf>
    <xf numFmtId="2" fontId="2" fillId="0" borderId="10" xfId="0" applyNumberFormat="1" applyFont="1" applyBorder="1" applyAlignment="1">
      <alignment vertical="top" shrinkToFit="1"/>
    </xf>
    <xf numFmtId="188" fontId="2" fillId="0" borderId="10" xfId="0" applyNumberFormat="1" applyFont="1" applyBorder="1" applyAlignment="1">
      <alignment vertical="top" shrinkToFit="1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center" vertical="top" shrinkToFit="1"/>
    </xf>
    <xf numFmtId="0" fontId="0" fillId="0" borderId="13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vertical="top" shrinkToFit="1"/>
    </xf>
    <xf numFmtId="0" fontId="2" fillId="0" borderId="10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8" sqref="I38"/>
    </sheetView>
  </sheetViews>
  <sheetFormatPr defaultColWidth="9.00390625" defaultRowHeight="12.75"/>
  <cols>
    <col min="1" max="1" width="9.25390625" style="1" customWidth="1"/>
    <col min="2" max="2" width="70.625" style="1" customWidth="1"/>
    <col min="3" max="3" width="17.25390625" style="1" customWidth="1"/>
    <col min="4" max="4" width="14.625" style="1" customWidth="1"/>
    <col min="5" max="5" width="11.25390625" style="1" customWidth="1"/>
    <col min="6" max="6" width="10.625" style="1" customWidth="1"/>
    <col min="7" max="7" width="16.25390625" style="1" customWidth="1"/>
    <col min="8" max="8" width="14.00390625" style="1" customWidth="1"/>
    <col min="9" max="9" width="11.00390625" style="1" customWidth="1"/>
    <col min="10" max="10" width="14.125" style="1" customWidth="1"/>
    <col min="11" max="11" width="14.25390625" style="1" customWidth="1"/>
    <col min="12" max="16384" width="9.125" style="1" customWidth="1"/>
  </cols>
  <sheetData>
    <row r="1" spans="1:11" ht="15.7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1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9" ht="15.75">
      <c r="A3" s="18"/>
      <c r="B3" s="18"/>
      <c r="C3" s="18"/>
      <c r="D3" s="18"/>
      <c r="E3" s="18"/>
      <c r="F3" s="18"/>
      <c r="G3" s="18"/>
      <c r="H3" s="18"/>
      <c r="I3" s="30" t="s">
        <v>0</v>
      </c>
    </row>
    <row r="4" spans="1:11" ht="12.75">
      <c r="A4" s="63" t="s">
        <v>37</v>
      </c>
      <c r="B4" s="65" t="s">
        <v>35</v>
      </c>
      <c r="C4" s="57" t="s">
        <v>63</v>
      </c>
      <c r="D4" s="57"/>
      <c r="E4" s="57"/>
      <c r="F4" s="57"/>
      <c r="G4" s="58" t="s">
        <v>64</v>
      </c>
      <c r="H4" s="59"/>
      <c r="I4" s="59"/>
      <c r="J4" s="60"/>
      <c r="K4" s="67" t="s">
        <v>48</v>
      </c>
    </row>
    <row r="5" spans="1:11" ht="96" customHeight="1">
      <c r="A5" s="64"/>
      <c r="B5" s="66"/>
      <c r="C5" s="38" t="s">
        <v>1</v>
      </c>
      <c r="D5" s="38" t="s">
        <v>45</v>
      </c>
      <c r="E5" s="38" t="s">
        <v>2</v>
      </c>
      <c r="F5" s="20" t="s">
        <v>46</v>
      </c>
      <c r="G5" s="39" t="s">
        <v>1</v>
      </c>
      <c r="H5" s="39" t="s">
        <v>45</v>
      </c>
      <c r="I5" s="39" t="s">
        <v>2</v>
      </c>
      <c r="J5" s="20" t="s">
        <v>46</v>
      </c>
      <c r="K5" s="68"/>
    </row>
    <row r="6" spans="1:11" ht="27.75" customHeight="1">
      <c r="A6" s="10">
        <v>85000</v>
      </c>
      <c r="B6" s="10" t="s">
        <v>3</v>
      </c>
      <c r="C6" s="44">
        <f>+C7+C8+C9</f>
        <v>68951400.1</v>
      </c>
      <c r="D6" s="44">
        <f>+D7+D8+D9</f>
        <v>33691265.2</v>
      </c>
      <c r="E6" s="45">
        <f>+D6/C6*100</f>
        <v>48.86233658944948</v>
      </c>
      <c r="F6" s="45">
        <f>+D6/D6*100</f>
        <v>100</v>
      </c>
      <c r="G6" s="44">
        <f>+G7+G8+G9</f>
        <v>71502110.39999999</v>
      </c>
      <c r="H6" s="44">
        <f>+H7+H8+H9</f>
        <v>34296725.3</v>
      </c>
      <c r="I6" s="8">
        <f aca="true" t="shared" si="0" ref="I6:I26">H6/G6*100</f>
        <v>47.96603220259636</v>
      </c>
      <c r="J6" s="41">
        <f>+H6/H6*100</f>
        <v>100</v>
      </c>
      <c r="K6" s="41">
        <f aca="true" t="shared" si="1" ref="K6:K37">+H6/D6*100</f>
        <v>101.79708329861117</v>
      </c>
    </row>
    <row r="7" spans="1:11" ht="12.75">
      <c r="A7" s="9">
        <v>10000</v>
      </c>
      <c r="B7" s="9" t="s">
        <v>49</v>
      </c>
      <c r="C7" s="37">
        <v>22883045.4</v>
      </c>
      <c r="D7" s="37">
        <v>11377114.4</v>
      </c>
      <c r="E7" s="33">
        <f>+D7/C7*100</f>
        <v>49.718532656496855</v>
      </c>
      <c r="F7" s="33">
        <f>+D7/D6*100</f>
        <v>33.76873599867066</v>
      </c>
      <c r="G7" s="23">
        <v>26101960.4</v>
      </c>
      <c r="H7" s="23">
        <v>12700132</v>
      </c>
      <c r="I7" s="5">
        <f t="shared" si="0"/>
        <v>48.65585498321421</v>
      </c>
      <c r="J7" s="24">
        <f>+H7/H6*100</f>
        <v>37.03015926129834</v>
      </c>
      <c r="K7" s="24">
        <f t="shared" si="1"/>
        <v>111.62876238635695</v>
      </c>
    </row>
    <row r="8" spans="1:11" ht="12.75">
      <c r="A8" s="9">
        <v>10000</v>
      </c>
      <c r="B8" s="9" t="s">
        <v>50</v>
      </c>
      <c r="C8" s="37">
        <v>6140660.1</v>
      </c>
      <c r="D8" s="37">
        <v>3183284.2</v>
      </c>
      <c r="E8" s="33">
        <f aca="true" t="shared" si="2" ref="E8:E21">+D8/C8*100</f>
        <v>51.839446381342626</v>
      </c>
      <c r="F8" s="33">
        <f>+D8/D6*100</f>
        <v>9.44839613799959</v>
      </c>
      <c r="G8" s="23">
        <v>6030407.2</v>
      </c>
      <c r="H8" s="23">
        <v>3283450.3</v>
      </c>
      <c r="I8" s="5">
        <f t="shared" si="0"/>
        <v>54.44823527008259</v>
      </c>
      <c r="J8" s="24">
        <f>+H8/H6*100</f>
        <v>9.573655418349809</v>
      </c>
      <c r="K8" s="24">
        <f t="shared" si="1"/>
        <v>103.14662762438867</v>
      </c>
    </row>
    <row r="9" spans="1:11" ht="12.75">
      <c r="A9" s="9">
        <v>20000</v>
      </c>
      <c r="B9" s="9" t="s">
        <v>58</v>
      </c>
      <c r="C9" s="43">
        <v>39927694.6</v>
      </c>
      <c r="D9" s="43">
        <v>19130866.6</v>
      </c>
      <c r="E9" s="33">
        <f t="shared" si="2"/>
        <v>47.91377712050522</v>
      </c>
      <c r="F9" s="46">
        <f>+D9/D6*100</f>
        <v>56.782867863329756</v>
      </c>
      <c r="G9" s="43">
        <v>39369742.8</v>
      </c>
      <c r="H9" s="43">
        <v>18313143</v>
      </c>
      <c r="I9" s="5">
        <f t="shared" si="0"/>
        <v>46.51578013356999</v>
      </c>
      <c r="J9" s="24">
        <f>+H9/H6*100</f>
        <v>53.396185320351854</v>
      </c>
      <c r="K9" s="24">
        <f t="shared" si="1"/>
        <v>95.72563220946823</v>
      </c>
    </row>
    <row r="10" spans="1:11" ht="12.75">
      <c r="A10" s="9"/>
      <c r="B10" s="9" t="s">
        <v>47</v>
      </c>
      <c r="C10" s="43"/>
      <c r="D10" s="43"/>
      <c r="E10" s="33"/>
      <c r="F10" s="46"/>
      <c r="G10" s="43"/>
      <c r="H10" s="43"/>
      <c r="I10" s="5"/>
      <c r="J10" s="24"/>
      <c r="K10" s="24"/>
    </row>
    <row r="11" spans="1:11" ht="25.5">
      <c r="A11" s="9">
        <v>20200</v>
      </c>
      <c r="B11" s="9" t="s">
        <v>51</v>
      </c>
      <c r="C11" s="43">
        <f>+C13+C17+C18+C21</f>
        <v>39605497.6</v>
      </c>
      <c r="D11" s="43">
        <f>+D13+D17+D18+D21</f>
        <v>19475291.4</v>
      </c>
      <c r="E11" s="33">
        <f t="shared" si="2"/>
        <v>49.17320215666221</v>
      </c>
      <c r="F11" s="46">
        <f>+D11/D6*100</f>
        <v>57.805164882914504</v>
      </c>
      <c r="G11" s="43">
        <f>+G13+G17+G18+G21</f>
        <v>39259843.7</v>
      </c>
      <c r="H11" s="43">
        <f>+H13+H17+H18+H21</f>
        <v>18651425.4</v>
      </c>
      <c r="I11" s="5">
        <f t="shared" si="0"/>
        <v>47.50764048507915</v>
      </c>
      <c r="J11" s="24">
        <f>+H11/H6*100</f>
        <v>54.38252555266552</v>
      </c>
      <c r="K11" s="24">
        <f t="shared" si="1"/>
        <v>95.76968589029687</v>
      </c>
    </row>
    <row r="12" spans="1:11" ht="12.75">
      <c r="A12" s="9"/>
      <c r="B12" s="9" t="s">
        <v>52</v>
      </c>
      <c r="C12" s="43"/>
      <c r="D12" s="43"/>
      <c r="E12" s="33"/>
      <c r="F12" s="46"/>
      <c r="G12" s="43"/>
      <c r="H12" s="43"/>
      <c r="I12" s="5"/>
      <c r="J12" s="24"/>
      <c r="K12" s="24"/>
    </row>
    <row r="13" spans="1:11" ht="12.75">
      <c r="A13" s="9">
        <v>20210</v>
      </c>
      <c r="B13" s="9" t="s">
        <v>53</v>
      </c>
      <c r="C13" s="43">
        <v>791992.2</v>
      </c>
      <c r="D13" s="43">
        <v>513656.7</v>
      </c>
      <c r="E13" s="33">
        <f t="shared" si="2"/>
        <v>64.8562826755112</v>
      </c>
      <c r="F13" s="46">
        <f>+D13/D6*100</f>
        <v>1.5245990227757906</v>
      </c>
      <c r="G13" s="43">
        <v>1044633.7</v>
      </c>
      <c r="H13" s="43">
        <v>608724.3</v>
      </c>
      <c r="I13" s="5">
        <f>H13/G13*100</f>
        <v>58.27155490005732</v>
      </c>
      <c r="J13" s="24">
        <f>+H13/H6*100</f>
        <v>1.7748758654809533</v>
      </c>
      <c r="K13" s="24">
        <f t="shared" si="1"/>
        <v>118.50800349727746</v>
      </c>
    </row>
    <row r="14" spans="1:11" ht="12.75">
      <c r="A14" s="9"/>
      <c r="B14" s="9" t="s">
        <v>47</v>
      </c>
      <c r="C14" s="49"/>
      <c r="D14" s="49"/>
      <c r="E14" s="33"/>
      <c r="F14" s="46"/>
      <c r="G14" s="43"/>
      <c r="H14" s="43"/>
      <c r="I14" s="5"/>
      <c r="J14" s="24"/>
      <c r="K14" s="24"/>
    </row>
    <row r="15" spans="1:11" ht="12.75">
      <c r="A15" s="9"/>
      <c r="B15" s="9" t="s">
        <v>54</v>
      </c>
      <c r="C15" s="43">
        <v>680808.3</v>
      </c>
      <c r="D15" s="43">
        <v>476565.8</v>
      </c>
      <c r="E15" s="33">
        <f t="shared" si="2"/>
        <v>69.99999853115774</v>
      </c>
      <c r="F15" s="46">
        <f>+D15/D6*100</f>
        <v>1.414508470284458</v>
      </c>
      <c r="G15" s="43">
        <v>1004146.3</v>
      </c>
      <c r="H15" s="43">
        <v>602487.8</v>
      </c>
      <c r="I15" s="5">
        <f t="shared" si="0"/>
        <v>60.00000199174165</v>
      </c>
      <c r="J15" s="24">
        <f>+H15/H6*100</f>
        <v>1.7566919136737529</v>
      </c>
      <c r="K15" s="24">
        <f>+H15/D15*100</f>
        <v>126.42279408216032</v>
      </c>
    </row>
    <row r="16" spans="1:11" ht="13.5" customHeight="1">
      <c r="A16" s="9"/>
      <c r="B16" s="9" t="s">
        <v>55</v>
      </c>
      <c r="C16" s="43">
        <v>111183.9</v>
      </c>
      <c r="D16" s="43">
        <v>37090.9</v>
      </c>
      <c r="E16" s="33">
        <f t="shared" si="2"/>
        <v>33.35995589289457</v>
      </c>
      <c r="F16" s="46">
        <f>+D16/D6*100</f>
        <v>0.11009055249133239</v>
      </c>
      <c r="G16" s="43">
        <v>38750.4</v>
      </c>
      <c r="H16" s="43">
        <v>1236.5</v>
      </c>
      <c r="I16" s="5">
        <f t="shared" si="0"/>
        <v>3.1909348032536435</v>
      </c>
      <c r="J16" s="24">
        <f>+H16/H6*-100</f>
        <v>-0.0036053004745616344</v>
      </c>
      <c r="K16" s="24">
        <f>+H16/D16*100</f>
        <v>3.3337017974759307</v>
      </c>
    </row>
    <row r="17" spans="1:11" ht="15" customHeight="1">
      <c r="A17" s="9">
        <v>20220</v>
      </c>
      <c r="B17" s="9" t="s">
        <v>56</v>
      </c>
      <c r="C17" s="43">
        <v>12105611.5</v>
      </c>
      <c r="D17" s="43">
        <v>3387999.8</v>
      </c>
      <c r="E17" s="33">
        <f t="shared" si="2"/>
        <v>27.98701907788797</v>
      </c>
      <c r="F17" s="46">
        <f>+D17/D6*100</f>
        <v>10.056018317768606</v>
      </c>
      <c r="G17" s="43">
        <v>12062397.9</v>
      </c>
      <c r="H17" s="43">
        <v>2543644.6</v>
      </c>
      <c r="I17" s="5">
        <f t="shared" si="0"/>
        <v>21.08738760806423</v>
      </c>
      <c r="J17" s="24">
        <f>+H17/H6*100</f>
        <v>7.416581547510019</v>
      </c>
      <c r="K17" s="24">
        <f t="shared" si="1"/>
        <v>75.07806228323864</v>
      </c>
    </row>
    <row r="18" spans="1:11" ht="13.5" customHeight="1">
      <c r="A18" s="9">
        <v>20230</v>
      </c>
      <c r="B18" s="9" t="s">
        <v>57</v>
      </c>
      <c r="C18" s="43">
        <v>25425147.7</v>
      </c>
      <c r="D18" s="43">
        <v>14644050.9</v>
      </c>
      <c r="E18" s="33">
        <f t="shared" si="2"/>
        <v>57.59671909398584</v>
      </c>
      <c r="F18" s="46">
        <f>+D18/D6*100</f>
        <v>43.46542290136376</v>
      </c>
      <c r="G18" s="43">
        <v>25405828</v>
      </c>
      <c r="H18" s="43">
        <v>15204030.5</v>
      </c>
      <c r="I18" s="5">
        <f t="shared" si="0"/>
        <v>59.844656509522146</v>
      </c>
      <c r="J18" s="24">
        <f>+H18/H6*100</f>
        <v>44.330851902061916</v>
      </c>
      <c r="K18" s="24">
        <f t="shared" si="1"/>
        <v>103.8239391806539</v>
      </c>
    </row>
    <row r="19" spans="1:11" ht="13.5" customHeight="1">
      <c r="A19" s="9"/>
      <c r="B19" s="9" t="s">
        <v>47</v>
      </c>
      <c r="C19" s="43"/>
      <c r="D19" s="43"/>
      <c r="E19" s="33"/>
      <c r="F19" s="46"/>
      <c r="G19" s="43"/>
      <c r="H19" s="43"/>
      <c r="I19" s="5"/>
      <c r="J19" s="24"/>
      <c r="K19" s="24"/>
    </row>
    <row r="20" spans="1:11" ht="28.5" customHeight="1">
      <c r="A20" s="9"/>
      <c r="B20" s="9" t="s">
        <v>61</v>
      </c>
      <c r="C20" s="43">
        <v>1726325.7</v>
      </c>
      <c r="D20" s="43">
        <v>949479.1</v>
      </c>
      <c r="E20" s="33">
        <f t="shared" si="2"/>
        <v>54.999997972572615</v>
      </c>
      <c r="F20" s="46">
        <f>+D20/D6*100</f>
        <v>2.818175851704138</v>
      </c>
      <c r="G20" s="43">
        <v>1824039.6</v>
      </c>
      <c r="H20" s="43">
        <v>1094423.6</v>
      </c>
      <c r="I20" s="5">
        <f t="shared" si="0"/>
        <v>59.99999122826062</v>
      </c>
      <c r="J20" s="24">
        <f>+H20/H6*100</f>
        <v>3.1910440149223227</v>
      </c>
      <c r="K20" s="24">
        <f t="shared" si="1"/>
        <v>115.26568620625774</v>
      </c>
    </row>
    <row r="21" spans="1:11" ht="19.5" customHeight="1">
      <c r="A21" s="9">
        <v>20240</v>
      </c>
      <c r="B21" s="9" t="s">
        <v>59</v>
      </c>
      <c r="C21" s="43">
        <v>1282746.2</v>
      </c>
      <c r="D21" s="43">
        <v>929584</v>
      </c>
      <c r="E21" s="33">
        <f t="shared" si="2"/>
        <v>72.46827158794156</v>
      </c>
      <c r="F21" s="46">
        <f>+D21/D6*100</f>
        <v>2.7591246410063577</v>
      </c>
      <c r="G21" s="43">
        <v>746984.1</v>
      </c>
      <c r="H21" s="43">
        <v>295026</v>
      </c>
      <c r="I21" s="5">
        <f t="shared" si="0"/>
        <v>39.49561978628461</v>
      </c>
      <c r="J21" s="24">
        <f>+H21/H6*100</f>
        <v>0.860216237612633</v>
      </c>
      <c r="K21" s="24">
        <f t="shared" si="1"/>
        <v>31.737422330849068</v>
      </c>
    </row>
    <row r="22" spans="1:11" ht="25.5" customHeight="1">
      <c r="A22" s="9">
        <v>21900</v>
      </c>
      <c r="B22" s="9" t="s">
        <v>60</v>
      </c>
      <c r="C22" s="43">
        <v>-7638.1</v>
      </c>
      <c r="D22" s="43">
        <v>-458728.4</v>
      </c>
      <c r="E22" s="33"/>
      <c r="F22" s="46"/>
      <c r="G22" s="43">
        <v>-8333.9</v>
      </c>
      <c r="H22" s="47">
        <v>-368760.6</v>
      </c>
      <c r="I22" s="5">
        <f t="shared" si="0"/>
        <v>4424.826311810797</v>
      </c>
      <c r="J22" s="50"/>
      <c r="K22" s="24">
        <f t="shared" si="1"/>
        <v>80.38756702222926</v>
      </c>
    </row>
    <row r="23" spans="1:11" ht="24" customHeight="1">
      <c r="A23" s="10">
        <v>960</v>
      </c>
      <c r="B23" s="10" t="s">
        <v>4</v>
      </c>
      <c r="C23" s="29">
        <f>+SUM(C24:C38)</f>
        <v>74082570.2</v>
      </c>
      <c r="D23" s="29">
        <f>+SUM(D24:D38)</f>
        <v>29392451.700000003</v>
      </c>
      <c r="E23" s="45">
        <f>+D23/C23*100</f>
        <v>39.675259134030426</v>
      </c>
      <c r="F23" s="45">
        <f>+D23/D23*100</f>
        <v>100</v>
      </c>
      <c r="G23" s="29">
        <f>+SUM(G24:G38)</f>
        <v>79256005.69999999</v>
      </c>
      <c r="H23" s="29">
        <f>+SUM(H24:H38)</f>
        <v>30155876.900000002</v>
      </c>
      <c r="I23" s="8">
        <f t="shared" si="0"/>
        <v>38.04869628952296</v>
      </c>
      <c r="J23" s="41">
        <f>+H23/H23*100</f>
        <v>100</v>
      </c>
      <c r="K23" s="41">
        <f t="shared" si="1"/>
        <v>102.59735121041298</v>
      </c>
    </row>
    <row r="24" spans="1:11" ht="12.75">
      <c r="A24" s="7" t="s">
        <v>5</v>
      </c>
      <c r="B24" s="3" t="s">
        <v>6</v>
      </c>
      <c r="C24" s="36">
        <v>7393133.2</v>
      </c>
      <c r="D24" s="36">
        <v>2937624.5</v>
      </c>
      <c r="E24" s="32">
        <f aca="true" t="shared" si="3" ref="E24:E38">+D24/C24*100</f>
        <v>39.73449984642506</v>
      </c>
      <c r="F24" s="32">
        <f>+D24/D23*100</f>
        <v>9.994486101341453</v>
      </c>
      <c r="G24" s="25">
        <v>8323614.2</v>
      </c>
      <c r="H24" s="25">
        <v>3160936.9</v>
      </c>
      <c r="I24" s="4">
        <f>H24/G24*100</f>
        <v>37.975533512833884</v>
      </c>
      <c r="J24" s="26">
        <f>+H24/H23*100</f>
        <v>10.481992980943623</v>
      </c>
      <c r="K24" s="24">
        <f t="shared" si="1"/>
        <v>107.60180206830383</v>
      </c>
    </row>
    <row r="25" spans="1:11" ht="12.75">
      <c r="A25" s="7" t="s">
        <v>9</v>
      </c>
      <c r="B25" s="3" t="s">
        <v>10</v>
      </c>
      <c r="C25" s="36">
        <v>67896.2</v>
      </c>
      <c r="D25" s="36">
        <v>27566</v>
      </c>
      <c r="E25" s="33">
        <f t="shared" si="3"/>
        <v>40.6002103210489</v>
      </c>
      <c r="F25" s="32">
        <f>+D25/D23*100</f>
        <v>0.09378598383475441</v>
      </c>
      <c r="G25" s="25">
        <v>74222</v>
      </c>
      <c r="H25" s="25">
        <v>29108.9</v>
      </c>
      <c r="I25" s="5">
        <f t="shared" si="0"/>
        <v>39.218695265554686</v>
      </c>
      <c r="J25" s="27">
        <f>+H25/H23*100</f>
        <v>0.09652811654765708</v>
      </c>
      <c r="K25" s="24">
        <f t="shared" si="1"/>
        <v>105.59711238482188</v>
      </c>
    </row>
    <row r="26" spans="1:11" ht="14.25" customHeight="1">
      <c r="A26" s="7" t="s">
        <v>11</v>
      </c>
      <c r="B26" s="3" t="s">
        <v>12</v>
      </c>
      <c r="C26" s="36">
        <v>390134</v>
      </c>
      <c r="D26" s="36">
        <v>120077.3</v>
      </c>
      <c r="E26" s="33">
        <f t="shared" si="3"/>
        <v>30.77847611333542</v>
      </c>
      <c r="F26" s="34">
        <f>+D26/D23*100</f>
        <v>0.40853107874631633</v>
      </c>
      <c r="G26" s="25">
        <v>405564.8</v>
      </c>
      <c r="H26" s="25">
        <v>113206.6</v>
      </c>
      <c r="I26" s="5">
        <f t="shared" si="0"/>
        <v>27.913319893639688</v>
      </c>
      <c r="J26" s="26">
        <f>+H26/H23*100</f>
        <v>0.3754047689457175</v>
      </c>
      <c r="K26" s="24">
        <f t="shared" si="1"/>
        <v>94.2781025222919</v>
      </c>
    </row>
    <row r="27" spans="1:11" ht="12.75">
      <c r="A27" s="7" t="s">
        <v>13</v>
      </c>
      <c r="B27" s="3" t="s">
        <v>14</v>
      </c>
      <c r="C27" s="36">
        <v>5900705.3</v>
      </c>
      <c r="D27" s="36">
        <v>1171690.5</v>
      </c>
      <c r="E27" s="33">
        <f t="shared" si="3"/>
        <v>19.85678728947877</v>
      </c>
      <c r="F27" s="32">
        <f>+D27/D23*100</f>
        <v>3.9863653156908985</v>
      </c>
      <c r="G27" s="13">
        <v>6704318.6</v>
      </c>
      <c r="H27" s="25">
        <v>1294616.4</v>
      </c>
      <c r="I27" s="4">
        <f>+H27/G27*100</f>
        <v>19.310186123911237</v>
      </c>
      <c r="J27" s="26">
        <f>+H27/H23*100</f>
        <v>4.293081591668122</v>
      </c>
      <c r="K27" s="24">
        <f t="shared" si="1"/>
        <v>110.49132855476766</v>
      </c>
    </row>
    <row r="28" spans="1:11" ht="12.75">
      <c r="A28" s="7" t="s">
        <v>15</v>
      </c>
      <c r="B28" s="3" t="s">
        <v>16</v>
      </c>
      <c r="C28" s="36">
        <v>11718462.4</v>
      </c>
      <c r="D28" s="36">
        <v>2668645.7</v>
      </c>
      <c r="E28" s="33">
        <f t="shared" si="3"/>
        <v>22.77300219865023</v>
      </c>
      <c r="F28" s="32">
        <f>+D28/D23*100</f>
        <v>9.079357269131789</v>
      </c>
      <c r="G28" s="25">
        <v>12213888.6</v>
      </c>
      <c r="H28" s="25">
        <v>2343135.1</v>
      </c>
      <c r="I28" s="4">
        <f>H28/G28*100</f>
        <v>19.184185943860665</v>
      </c>
      <c r="J28" s="26">
        <f>+H28/H23*100</f>
        <v>7.770077811930583</v>
      </c>
      <c r="K28" s="24">
        <f t="shared" si="1"/>
        <v>87.80240479281306</v>
      </c>
    </row>
    <row r="29" spans="1:11" ht="12.75">
      <c r="A29" s="7" t="s">
        <v>17</v>
      </c>
      <c r="B29" s="3" t="s">
        <v>44</v>
      </c>
      <c r="C29" s="36">
        <v>3636.8</v>
      </c>
      <c r="D29" s="36">
        <v>285.4</v>
      </c>
      <c r="E29" s="33">
        <f t="shared" si="3"/>
        <v>7.847558293004838</v>
      </c>
      <c r="F29" s="52">
        <f>+D29/D23*100</f>
        <v>0.0009709975979989446</v>
      </c>
      <c r="G29" s="25">
        <v>10202</v>
      </c>
      <c r="H29" s="25">
        <v>270.6</v>
      </c>
      <c r="I29" s="4">
        <f>H29/G29*100</f>
        <v>2.6524210939031563</v>
      </c>
      <c r="J29" s="54">
        <f>+H29/H23*100</f>
        <v>0.000897337526934924</v>
      </c>
      <c r="K29" s="24">
        <f t="shared" si="1"/>
        <v>94.81429572529785</v>
      </c>
    </row>
    <row r="30" spans="1:11" ht="12.75">
      <c r="A30" s="7" t="s">
        <v>18</v>
      </c>
      <c r="B30" s="3" t="s">
        <v>19</v>
      </c>
      <c r="C30" s="36">
        <v>34703153.5</v>
      </c>
      <c r="D30" s="36">
        <v>16436069.3</v>
      </c>
      <c r="E30" s="33">
        <f t="shared" si="3"/>
        <v>47.361889748722696</v>
      </c>
      <c r="F30" s="32">
        <f>+D30/D23*100</f>
        <v>55.91935462804554</v>
      </c>
      <c r="G30" s="25">
        <v>39578260.3</v>
      </c>
      <c r="H30" s="25">
        <v>18839922.3</v>
      </c>
      <c r="I30" s="4">
        <f aca="true" t="shared" si="4" ref="I30:I38">H30/G30*100</f>
        <v>47.6016938521171</v>
      </c>
      <c r="J30" s="26">
        <f>+H30/H23*100</f>
        <v>62.47512669744317</v>
      </c>
      <c r="K30" s="24">
        <f t="shared" si="1"/>
        <v>114.6254737438957</v>
      </c>
    </row>
    <row r="31" spans="1:11" ht="17.25" customHeight="1">
      <c r="A31" s="35" t="s">
        <v>20</v>
      </c>
      <c r="B31" s="9" t="s">
        <v>28</v>
      </c>
      <c r="C31" s="37">
        <v>5188961</v>
      </c>
      <c r="D31" s="37">
        <v>2002102.2</v>
      </c>
      <c r="E31" s="33">
        <f t="shared" si="3"/>
        <v>38.583874498189516</v>
      </c>
      <c r="F31" s="33">
        <f>+D31/D23*100</f>
        <v>6.811620277324466</v>
      </c>
      <c r="G31" s="25">
        <v>5443427.6</v>
      </c>
      <c r="H31" s="25">
        <v>1973700.1</v>
      </c>
      <c r="I31" s="5">
        <f t="shared" si="4"/>
        <v>36.25840637615902</v>
      </c>
      <c r="J31" s="27">
        <f>+H31/H23*100</f>
        <v>6.5449932248529645</v>
      </c>
      <c r="K31" s="24">
        <f t="shared" si="1"/>
        <v>98.58138610506498</v>
      </c>
    </row>
    <row r="32" spans="1:11" ht="17.25" customHeight="1">
      <c r="A32" s="35" t="s">
        <v>65</v>
      </c>
      <c r="B32" s="9" t="s">
        <v>66</v>
      </c>
      <c r="C32" s="37">
        <v>8</v>
      </c>
      <c r="D32" s="37">
        <v>0</v>
      </c>
      <c r="E32" s="33"/>
      <c r="F32" s="33"/>
      <c r="G32" s="25">
        <v>0</v>
      </c>
      <c r="H32" s="25">
        <v>0</v>
      </c>
      <c r="I32" s="5"/>
      <c r="J32" s="27"/>
      <c r="K32" s="24"/>
    </row>
    <row r="33" spans="1:11" ht="12.75">
      <c r="A33" s="7" t="s">
        <v>21</v>
      </c>
      <c r="B33" s="3" t="s">
        <v>22</v>
      </c>
      <c r="C33" s="36">
        <v>6114378.9</v>
      </c>
      <c r="D33" s="36">
        <v>3183558.3</v>
      </c>
      <c r="E33" s="33">
        <f t="shared" si="3"/>
        <v>52.06674875840618</v>
      </c>
      <c r="F33" s="32">
        <f>+D33/D23*100</f>
        <v>10.831210449858457</v>
      </c>
      <c r="G33" s="25">
        <v>3477171.8</v>
      </c>
      <c r="H33" s="25">
        <v>1492595.7</v>
      </c>
      <c r="I33" s="4">
        <f t="shared" si="4"/>
        <v>42.92556669187297</v>
      </c>
      <c r="J33" s="26">
        <f>+H33/H23*100</f>
        <v>4.949601382674432</v>
      </c>
      <c r="K33" s="24">
        <f t="shared" si="1"/>
        <v>46.88450970098459</v>
      </c>
    </row>
    <row r="34" spans="1:11" ht="12.75">
      <c r="A34" s="7" t="s">
        <v>23</v>
      </c>
      <c r="B34" s="3" t="s">
        <v>29</v>
      </c>
      <c r="C34" s="36">
        <v>2421648.3</v>
      </c>
      <c r="D34" s="36">
        <v>784080.1</v>
      </c>
      <c r="E34" s="33">
        <f t="shared" si="3"/>
        <v>32.37795100139025</v>
      </c>
      <c r="F34" s="32">
        <f>+D34/D23*100</f>
        <v>2.667624014501655</v>
      </c>
      <c r="G34" s="25">
        <v>2683917.4</v>
      </c>
      <c r="H34" s="25">
        <v>844014.6</v>
      </c>
      <c r="I34" s="4">
        <f t="shared" si="4"/>
        <v>31.447115324786072</v>
      </c>
      <c r="J34" s="26">
        <f>+H34/H23*100</f>
        <v>2.7988395190723168</v>
      </c>
      <c r="K34" s="24">
        <f t="shared" si="1"/>
        <v>107.64392566524772</v>
      </c>
    </row>
    <row r="35" spans="1:11" ht="12.75" hidden="1">
      <c r="A35" s="7"/>
      <c r="B35" s="3" t="s">
        <v>24</v>
      </c>
      <c r="C35" s="36"/>
      <c r="D35" s="36"/>
      <c r="E35" s="33" t="e">
        <f t="shared" si="3"/>
        <v>#DIV/0!</v>
      </c>
      <c r="F35" s="32"/>
      <c r="G35" s="4"/>
      <c r="H35" s="5"/>
      <c r="I35" s="4" t="e">
        <f t="shared" si="4"/>
        <v>#DIV/0!</v>
      </c>
      <c r="J35" s="26"/>
      <c r="K35" s="24" t="e">
        <f t="shared" si="1"/>
        <v>#DIV/0!</v>
      </c>
    </row>
    <row r="36" spans="1:11" ht="12.75">
      <c r="A36" s="7" t="s">
        <v>31</v>
      </c>
      <c r="B36" s="3" t="s">
        <v>30</v>
      </c>
      <c r="C36" s="36">
        <v>112953.2</v>
      </c>
      <c r="D36" s="36">
        <v>57717.2</v>
      </c>
      <c r="E36" s="33">
        <f t="shared" si="3"/>
        <v>51.09833099018001</v>
      </c>
      <c r="F36" s="32">
        <f>+D36/D23*100</f>
        <v>0.19636742313673683</v>
      </c>
      <c r="G36" s="25">
        <v>128890.3</v>
      </c>
      <c r="H36" s="25">
        <v>61598.2</v>
      </c>
      <c r="I36" s="4">
        <f t="shared" si="4"/>
        <v>47.79118366548918</v>
      </c>
      <c r="J36" s="26">
        <f>+H36/H23*100</f>
        <v>0.20426598836527282</v>
      </c>
      <c r="K36" s="24">
        <f t="shared" si="1"/>
        <v>106.72416541342962</v>
      </c>
    </row>
    <row r="37" spans="1:11" ht="12.75">
      <c r="A37" s="7" t="s">
        <v>32</v>
      </c>
      <c r="B37" s="3" t="s">
        <v>34</v>
      </c>
      <c r="C37" s="36">
        <v>31743.6</v>
      </c>
      <c r="D37" s="36">
        <v>3013.9</v>
      </c>
      <c r="E37" s="33">
        <f t="shared" si="3"/>
        <v>9.49451227964062</v>
      </c>
      <c r="F37" s="51">
        <f>+D37/D23*100</f>
        <v>0.01025399320465669</v>
      </c>
      <c r="G37" s="25">
        <v>22060.5</v>
      </c>
      <c r="H37" s="25">
        <v>2771.5</v>
      </c>
      <c r="I37" s="4">
        <f t="shared" si="4"/>
        <v>12.563178531764919</v>
      </c>
      <c r="J37" s="53">
        <f>+H37/H23*100</f>
        <v>0.009190580029194905</v>
      </c>
      <c r="K37" s="24">
        <f t="shared" si="1"/>
        <v>91.95726467367862</v>
      </c>
    </row>
    <row r="38" spans="1:11" ht="17.25" customHeight="1">
      <c r="A38" s="35" t="s">
        <v>33</v>
      </c>
      <c r="B38" s="9" t="s">
        <v>42</v>
      </c>
      <c r="C38" s="37">
        <v>35755.8</v>
      </c>
      <c r="D38" s="37">
        <v>21.3</v>
      </c>
      <c r="E38" s="33">
        <f t="shared" si="3"/>
        <v>0.05957075495444095</v>
      </c>
      <c r="F38" s="33">
        <f>+D38/D23*100</f>
        <v>7.246758527462341E-05</v>
      </c>
      <c r="G38" s="25">
        <v>190467.6</v>
      </c>
      <c r="H38" s="25">
        <v>0</v>
      </c>
      <c r="I38" s="5"/>
      <c r="J38" s="48"/>
      <c r="K38" s="24"/>
    </row>
    <row r="39" spans="1:11" ht="26.25" customHeight="1">
      <c r="A39" s="6" t="s">
        <v>38</v>
      </c>
      <c r="B39" s="10" t="s">
        <v>41</v>
      </c>
      <c r="C39" s="8">
        <f>+C6-C23</f>
        <v>-5131170.100000009</v>
      </c>
      <c r="D39" s="8">
        <f>+D6-D23</f>
        <v>4298813.5</v>
      </c>
      <c r="E39" s="31"/>
      <c r="F39" s="10"/>
      <c r="G39" s="8">
        <v>-6256767.4</v>
      </c>
      <c r="H39" s="8">
        <f>+H6-H23</f>
        <v>4140848.399999995</v>
      </c>
      <c r="I39" s="8"/>
      <c r="J39" s="19"/>
      <c r="K39" s="24"/>
    </row>
    <row r="40" spans="1:11" ht="12.75">
      <c r="A40" s="21">
        <v>9000</v>
      </c>
      <c r="B40" s="12" t="s">
        <v>36</v>
      </c>
      <c r="C40" s="2">
        <f>+C41+C42+C43+C44</f>
        <v>5131170.1</v>
      </c>
      <c r="D40" s="2">
        <f>+D41+D42+D43+D44</f>
        <v>-4298813.5</v>
      </c>
      <c r="E40" s="31"/>
      <c r="F40" s="12"/>
      <c r="G40" s="2">
        <f>+G41+G42+G43+G44</f>
        <v>6256767.4</v>
      </c>
      <c r="H40" s="2">
        <f>+H41+H42+H43+H44</f>
        <v>-4140848.4</v>
      </c>
      <c r="I40" s="11"/>
      <c r="J40" s="19"/>
      <c r="K40" s="24"/>
    </row>
    <row r="41" spans="1:11" ht="12.75">
      <c r="A41" s="22" t="s">
        <v>39</v>
      </c>
      <c r="B41" s="11" t="s">
        <v>25</v>
      </c>
      <c r="C41" s="28">
        <v>918568.4</v>
      </c>
      <c r="D41" s="28">
        <v>28200</v>
      </c>
      <c r="E41" s="31"/>
      <c r="F41" s="11"/>
      <c r="G41" s="4">
        <v>501558.7</v>
      </c>
      <c r="H41" s="4">
        <v>-104600</v>
      </c>
      <c r="I41" s="11"/>
      <c r="J41" s="19"/>
      <c r="K41" s="24"/>
    </row>
    <row r="42" spans="1:11" ht="12.75">
      <c r="A42" s="22" t="s">
        <v>40</v>
      </c>
      <c r="B42" s="11" t="s">
        <v>26</v>
      </c>
      <c r="C42" s="28">
        <v>-142380.8</v>
      </c>
      <c r="D42" s="28">
        <v>0</v>
      </c>
      <c r="E42" s="31"/>
      <c r="F42" s="11"/>
      <c r="G42" s="23">
        <v>-135780.7</v>
      </c>
      <c r="H42" s="23">
        <v>0</v>
      </c>
      <c r="I42" s="11"/>
      <c r="J42" s="19"/>
      <c r="K42" s="24"/>
    </row>
    <row r="43" spans="1:11" ht="12.75">
      <c r="A43" s="22" t="s">
        <v>7</v>
      </c>
      <c r="B43" s="11" t="s">
        <v>27</v>
      </c>
      <c r="C43" s="28">
        <v>4332999.5</v>
      </c>
      <c r="D43" s="28">
        <v>-4329013.5</v>
      </c>
      <c r="E43" s="31"/>
      <c r="F43" s="11"/>
      <c r="G43" s="23">
        <v>5870724.4</v>
      </c>
      <c r="H43" s="23">
        <v>-4027148.4</v>
      </c>
      <c r="I43" s="11"/>
      <c r="J43" s="19"/>
      <c r="K43" s="24"/>
    </row>
    <row r="44" spans="1:11" ht="12.75">
      <c r="A44" s="22" t="s">
        <v>8</v>
      </c>
      <c r="B44" s="11" t="s">
        <v>43</v>
      </c>
      <c r="C44" s="28">
        <v>21983</v>
      </c>
      <c r="D44" s="28">
        <v>2000</v>
      </c>
      <c r="E44" s="31"/>
      <c r="F44" s="11"/>
      <c r="G44" s="42">
        <v>20265</v>
      </c>
      <c r="H44" s="42">
        <v>-9100</v>
      </c>
      <c r="I44" s="11"/>
      <c r="J44" s="19"/>
      <c r="K44" s="24"/>
    </row>
    <row r="45" spans="1:11" ht="12.75">
      <c r="A45" s="40"/>
      <c r="B45" s="55"/>
      <c r="C45" s="56"/>
      <c r="D45" s="56"/>
      <c r="E45" s="56"/>
      <c r="F45" s="56"/>
      <c r="G45" s="56"/>
      <c r="H45" s="56"/>
      <c r="I45" s="56"/>
      <c r="J45" s="56"/>
      <c r="K45" s="56"/>
    </row>
    <row r="46" ht="12.75">
      <c r="H46" s="14"/>
    </row>
    <row r="47" spans="1:8" ht="12.75">
      <c r="A47" s="15"/>
      <c r="B47" s="16"/>
      <c r="C47" s="16"/>
      <c r="D47" s="16"/>
      <c r="E47" s="16"/>
      <c r="F47" s="16"/>
      <c r="H47" s="14"/>
    </row>
    <row r="48" spans="1:8" ht="12.75">
      <c r="A48" s="15"/>
      <c r="H48" s="14"/>
    </row>
    <row r="49" spans="2:8" ht="12.75">
      <c r="B49" s="17"/>
      <c r="C49" s="13"/>
      <c r="D49" s="13"/>
      <c r="E49" s="17"/>
      <c r="F49" s="17"/>
      <c r="G49" s="13"/>
      <c r="H49" s="13"/>
    </row>
    <row r="50" spans="2:8" ht="12.75">
      <c r="B50" s="17"/>
      <c r="C50" s="13"/>
      <c r="D50" s="13"/>
      <c r="E50" s="17"/>
      <c r="F50" s="17"/>
      <c r="G50" s="13"/>
      <c r="H50" s="13"/>
    </row>
    <row r="51" spans="3:8" ht="12.75">
      <c r="C51" s="13"/>
      <c r="D51" s="13"/>
      <c r="G51" s="13"/>
      <c r="H51" s="13"/>
    </row>
    <row r="56" ht="12.75">
      <c r="A56" s="15"/>
    </row>
  </sheetData>
  <sheetProtection/>
  <mergeCells count="8">
    <mergeCell ref="B45:K45"/>
    <mergeCell ref="C4:F4"/>
    <mergeCell ref="G4:J4"/>
    <mergeCell ref="A1:K1"/>
    <mergeCell ref="A4:A5"/>
    <mergeCell ref="B4:B5"/>
    <mergeCell ref="K4:K5"/>
    <mergeCell ref="A2:K2"/>
  </mergeCells>
  <printOptions/>
  <pageMargins left="0.8267716535433072" right="0.15748031496062992" top="0.67" bottom="0.15748031496062992" header="0.5905511811023623" footer="0.236220472440944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2019-09-03T15:04:34Z</cp:lastPrinted>
  <dcterms:created xsi:type="dcterms:W3CDTF">2010-05-17T08:46:53Z</dcterms:created>
  <dcterms:modified xsi:type="dcterms:W3CDTF">2019-09-03T15:07:51Z</dcterms:modified>
  <cp:category/>
  <cp:version/>
  <cp:contentType/>
  <cp:contentStatus/>
</cp:coreProperties>
</file>