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'стр.1'!$B$1:$FJ$28</definedName>
    <definedName name="_xlnm.Print_Area" localSheetId="1">'стр.2'!$A$1:$FJ$55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3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<sst xmlns="http://schemas.openxmlformats.org/spreadsheetml/2006/main" count="481" uniqueCount="266">
  <si>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</si>
  <si>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</si>
  <si>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</si>
  <si>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</si>
  <si>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</si>
  <si>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</si>
  <si>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</si>
  <si>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</si>
  <si>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</si>
  <si>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</si>
  <si>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</si>
  <si>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</si>
  <si>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</si>
  <si>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</si>
  <si>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</si>
  <si>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</si>
  <si>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</si>
  <si>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</si>
  <si>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</si>
  <si>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</si>
  <si>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</si>
  <si>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</si>
  <si>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</si>
  <si>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</si>
  <si>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</si>
  <si>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</si>
  <si>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</si>
  <si>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</si>
  <si>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</si>
  <si>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</si>
  <si>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</si>
  <si>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</si>
  <si>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</si>
  <si>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</si>
  <si>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</si>
  <si>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</si>
  <si>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</si>
  <si>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</si>
  <si>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</si>
  <si>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</si>
  <si>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</si>
  <si>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</si>
  <si>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</si>
  <si>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</si>
  <si>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</si>
  <si>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</si>
  <si>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</si>
  <si>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</si>
  <si>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</si>
  <si>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</si>
  <si>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</si>
  <si>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</si>
  <si>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</si>
  <si>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</si>
  <si>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</si>
  <si>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</si>
  <si>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</si>
  <si>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</si>
  <si>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</si>
  <si>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</si>
  <si>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</si>
  <si>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</si>
  <si>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</si>
  <si>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</si>
  <si>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</si>
  <si>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</si>
  <si>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</si>
  <si>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</si>
  <si>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</si>
  <si>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</si>
  <si>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</si>
  <si>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</si>
  <si>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</si>
  <si>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</si>
  <si>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</si>
  <si>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</si>
  <si>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</si>
  <si>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</si>
  <si>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</si>
  <si>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</si>
  <si>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</si>
  <si>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</si>
  <si>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</si>
  <si>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</si>
  <si>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</si>
  <si>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</si>
  <si>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</si>
  <si>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</si>
  <si>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</si>
  <si>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</si>
  <si>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</si>
  <si>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</si>
  <si>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</si>
  <si>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</si>
  <si>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</si>
  <si>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</si>
  <si>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</si>
  <si>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</si>
  <si>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</si>
  <si>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</si>
  <si>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</si>
  <si>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</si>
  <si>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</si>
  <si>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</si>
  <si>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</si>
  <si>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</si>
  <si>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</si>
  <si>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</si>
  <si>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</si>
  <si>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</si>
  <si>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</si>
  <si>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</si>
  <si>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</si>
  <si>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</si>
  <si>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</si>
  <si>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</si>
  <si>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</si>
  <si>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</si>
  <si>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</si>
  <si>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</si>
  <si>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</si>
  <si>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</si>
  <si>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</si>
  <si>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</si>
  <si>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</si>
  <si>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</si>
  <si>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</si>
  <si>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</si>
  <si>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</si>
  <si>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</si>
  <si>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</si>
  <si>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</si>
  <si>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</si>
  <si>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</si>
  <si>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</si>
  <si>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</si>
  <si>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</si>
  <si>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</si>
  <si>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</si>
  <si>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</si>
  <si>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</si>
  <si>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</si>
  <si>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</si>
  <si>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</si>
  <si>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</si>
  <si>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</si>
  <si>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</si>
  <si>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</si>
  <si>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</si>
  <si>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</si>
  <si>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</si>
  <si>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985 1402 6410570060 512 251</t>
  </si>
  <si>
    <t>985 1402 6410570060 000 000</t>
  </si>
  <si>
    <t>985 01 06 10 01 02 0002 510</t>
  </si>
  <si>
    <t>985 01 06 10 01 02 0002 610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</si>
  <si>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</si>
  <si>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</si>
  <si>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</si>
  <si>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</si>
  <si>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</si>
  <si>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</si>
  <si>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</si>
  <si>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</si>
  <si>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</si>
  <si>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</si>
  <si>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</si>
  <si>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</si>
  <si>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</si>
  <si>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</si>
  <si>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</si>
  <si>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</si>
  <si>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</si>
  <si>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</si>
  <si>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</si>
  <si>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</si>
  <si>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</si>
  <si>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</si>
  <si>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</si>
  <si>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985 0112 6450113870 000 000</t>
  </si>
  <si>
    <t>985 0112 6450113870 241 226</t>
  </si>
  <si>
    <t xml:space="preserve"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финансами. </t>
  </si>
  <si>
    <t>Научно-исследовательские и опытно-конструкторские работы. Прочие работы, услуги.</t>
  </si>
  <si>
    <t>Прочая закупка товаров, работ и услуг. Прочие работы, услуги.</t>
  </si>
  <si>
    <t>985 0113 6890110070 000 000</t>
  </si>
  <si>
    <t>985 0113 6890110070 831 296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</si>
  <si>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</si>
  <si>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</si>
  <si>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</si>
  <si>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985 0412 6450113760 000 000</t>
  </si>
  <si>
    <t>985 0412 6450113760 244 226</t>
  </si>
  <si>
    <t>Другие вопросы в области национальной экономики. Мероприятия и проекты.</t>
  </si>
  <si>
    <t>985 0412 6450213760 000 000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</si>
  <si>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</si>
  <si>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</si>
  <si>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</si>
  <si>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</si>
  <si>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</si>
  <si>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</si>
  <si>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</si>
  <si>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</si>
  <si>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</si>
  <si>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</si>
  <si>
    <t>985 01 06 05 01 02 0002 640</t>
  </si>
  <si>
    <t xml:space="preserve"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 </t>
  </si>
  <si>
    <t>19</t>
  </si>
  <si>
    <t>08</t>
  </si>
  <si>
    <t>985 2022552702 0000 150</t>
  </si>
  <si>
    <t>985 2023590002 0000 150</t>
  </si>
  <si>
    <t>985 2186001002 0000 150</t>
  </si>
  <si>
    <t>Резервные средства.</t>
  </si>
  <si>
    <t xml:space="preserve">Резервные средства. </t>
  </si>
  <si>
    <t xml:space="preserve">Прикладные научные исследования в области общегосударственных вопросов. Мероприятия и проекты. </t>
  </si>
  <si>
    <t>985 0112 6450213760 000 000</t>
  </si>
  <si>
    <t>985 0112 6450213760 241 226</t>
  </si>
  <si>
    <t>Исполнение судебных актов Российской Федерации и мировых соглашений по возмещению причиненного вреда. Иные выплаты текущего характера физическим лицам.</t>
  </si>
  <si>
    <t>985 0113 6890114340 000 000</t>
  </si>
  <si>
    <t xml:space="preserve">Другие общегосударственные вопросы. Зарезервирлванные средства для финансового обеспечения мероприятий по реализации национальных проектов (включая федеральные проекты), определенных Указом Презедента РФ от 07 мая 2018 года № 204 "О национальных целях и стратегических задачах развития РФ на период до 2024 года". </t>
  </si>
  <si>
    <t>985 0412 6450213760 244 226</t>
  </si>
  <si>
    <t>985 0412 6450213760 244 346</t>
  </si>
  <si>
    <t>Прочая закупка товаров, работ и услуг. Увеличение стоимости прочих оборотных запасов (материалов).</t>
  </si>
  <si>
    <t>985 0412 6890110020 000 000</t>
  </si>
  <si>
    <t>985 0412 6890110020 842 297</t>
  </si>
  <si>
    <t>Исполнение государственных гарантий субъекта РФ. Иные выплаты текущего характера организациям.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</si>
  <si>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</si>
  <si>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</si>
  <si>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</si>
  <si>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</si>
  <si>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</si>
  <si>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</si>
  <si>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</si>
  <si>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</si>
  <si>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Предоставление бюджетных кредитов внутри страны в валюте Российской Федераци
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</si>
  <si>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</si>
  <si>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</si>
  <si>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</si>
  <si>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</si>
  <si>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</si>
  <si>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</si>
  <si>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</si>
  <si>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985 0113 6890114340 870 200</t>
  </si>
  <si>
    <t xml:space="preserve">Зам.начальника департамента </t>
  </si>
  <si>
    <t>бюджетной политики - начальник отдела</t>
  </si>
  <si>
    <t>С.С. Козлов</t>
  </si>
  <si>
    <t>анализа и прогнозирования доходов</t>
  </si>
  <si>
    <t>Первый заместитель Председателя</t>
  </si>
  <si>
    <t>Р.И. Марков</t>
  </si>
  <si>
    <t>председатель комитета финансов</t>
  </si>
  <si>
    <t>Правительства Ленинградской области -</t>
  </si>
  <si>
    <t>июля</t>
  </si>
  <si>
    <t>01.07.2019</t>
  </si>
  <si>
    <t>985 0113 6890114100 000 000</t>
  </si>
  <si>
    <t>985 0113 6890114100 870 200</t>
  </si>
  <si>
    <t xml:space="preserve">Другие общегосударственные вопросы. 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№597. </t>
  </si>
  <si>
    <t>Резервные средства. Расходы.</t>
  </si>
  <si>
    <t>985 1403 6890172500 000 000</t>
  </si>
  <si>
    <t>985 1403 6890172500 540 251</t>
  </si>
  <si>
    <t xml:space="preserve"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 </t>
  </si>
  <si>
    <t>985 2192506402 0000 150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</si>
  <si>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</si>
  <si>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985 01 06 05 01 02 0006 640</t>
  </si>
  <si>
    <t>Возврат бюджетных кредитов предоставленных юридическим лицам (централизованные кредиты)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</si>
  <si>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регрессоного требования гаранта к принципалу и не обусловлено уступкой гаранту прав требования бенефициара к принципалу.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</si>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</sst>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49" fontId="1" fillId="0" borderId="2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171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1" fillId="0" borderId="4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left" wrapText="1" indent="2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71" fontId="2" fillId="0" borderId="45" xfId="58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71" fontId="2" fillId="0" borderId="15" xfId="58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" fontId="2" fillId="0" borderId="35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171" fontId="2" fillId="0" borderId="44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171" fontId="5" fillId="0" borderId="50" xfId="58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171" fontId="5" fillId="0" borderId="25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16" xfId="58" applyFont="1" applyFill="1" applyBorder="1" applyAlignment="1">
      <alignment horizontal="center" vertical="center"/>
    </xf>
    <xf numFmtId="171" fontId="5" fillId="0" borderId="36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2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/>
    </xf>
    <xf numFmtId="171" fontId="5" fillId="0" borderId="15" xfId="58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 vertical="center"/>
    </xf>
    <xf numFmtId="171" fontId="2" fillId="0" borderId="60" xfId="58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171" fontId="5" fillId="0" borderId="35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1" fontId="2" fillId="0" borderId="35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171" fontId="2" fillId="0" borderId="23" xfId="58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71" fontId="5" fillId="0" borderId="21" xfId="58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171" fontId="5" fillId="0" borderId="21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1" fontId="2" fillId="0" borderId="41" xfId="0" applyNumberFormat="1" applyFont="1" applyFill="1" applyBorder="1" applyAlignment="1">
      <alignment horizontal="center"/>
    </xf>
    <xf numFmtId="171" fontId="2" fillId="0" borderId="27" xfId="0" applyNumberFormat="1" applyFont="1" applyFill="1" applyBorder="1" applyAlignment="1">
      <alignment horizontal="center"/>
    </xf>
    <xf numFmtId="171" fontId="2" fillId="0" borderId="42" xfId="0" applyNumberFormat="1" applyFont="1" applyFill="1" applyBorder="1" applyAlignment="1">
      <alignment horizontal="center"/>
    </xf>
    <xf numFmtId="171" fontId="2" fillId="0" borderId="15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71" fontId="2" fillId="0" borderId="21" xfId="58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71" fontId="2" fillId="0" borderId="44" xfId="58" applyFont="1" applyFill="1" applyBorder="1" applyAlignment="1">
      <alignment horizontal="center"/>
    </xf>
    <xf numFmtId="171" fontId="5" fillId="0" borderId="44" xfId="58" applyFont="1" applyFill="1" applyBorder="1" applyAlignment="1">
      <alignment horizontal="center"/>
    </xf>
    <xf numFmtId="2" fontId="2" fillId="0" borderId="21" xfId="58" applyNumberFormat="1" applyFont="1" applyFill="1" applyBorder="1" applyAlignment="1">
      <alignment horizontal="center"/>
    </xf>
    <xf numFmtId="2" fontId="2" fillId="0" borderId="44" xfId="58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171" fontId="5" fillId="0" borderId="44" xfId="58" applyFont="1" applyFill="1" applyBorder="1" applyAlignment="1">
      <alignment horizontal="center" vertical="center"/>
    </xf>
    <xf numFmtId="4" fontId="5" fillId="0" borderId="35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8"/>
  <sheetViews>
    <sheetView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</row>
    <row r="3" spans="1:149" ht="12" customHeight="1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</row>
    <row r="4" spans="1:149" ht="12" customHeight="1">
      <c r="A4" s="30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</row>
    <row r="5" spans="1:166" ht="12" customHeight="1" thickBot="1">
      <c r="A5" s="30" t="s">
        <v>69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1"/>
      <c r="ET5" s="49" t="s">
        <v>0</v>
      </c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1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2" t="s">
        <v>30</v>
      </c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4"/>
    </row>
    <row r="7" spans="62:166" ht="15" customHeight="1">
      <c r="BJ7" s="2" t="s">
        <v>77</v>
      </c>
      <c r="BK7" s="61" t="s">
        <v>248</v>
      </c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2">
        <v>20</v>
      </c>
      <c r="CG7" s="62"/>
      <c r="CH7" s="62"/>
      <c r="CI7" s="62"/>
      <c r="CJ7" s="63" t="s">
        <v>204</v>
      </c>
      <c r="CK7" s="63"/>
      <c r="CL7" s="63"/>
      <c r="CM7" s="1" t="s">
        <v>59</v>
      </c>
      <c r="ER7" s="2" t="s">
        <v>1</v>
      </c>
      <c r="ET7" s="37" t="s">
        <v>249</v>
      </c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9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55" t="s">
        <v>177</v>
      </c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7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58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60"/>
    </row>
    <row r="10" spans="1:166" ht="11.25">
      <c r="A10" s="1" t="s">
        <v>62</v>
      </c>
      <c r="B10" s="1" t="s">
        <v>62</v>
      </c>
      <c r="ER10" s="2" t="s">
        <v>13</v>
      </c>
      <c r="ET10" s="37" t="s">
        <v>78</v>
      </c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9"/>
    </row>
    <row r="11" spans="1:166" ht="12.75">
      <c r="A11" s="1" t="s">
        <v>63</v>
      </c>
      <c r="B11" s="1" t="s">
        <v>63</v>
      </c>
      <c r="AU11" s="67" t="s">
        <v>80</v>
      </c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R11" s="2" t="s">
        <v>64</v>
      </c>
      <c r="ET11" s="64" t="s">
        <v>79</v>
      </c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6"/>
    </row>
    <row r="12" spans="1:166" ht="15" customHeight="1">
      <c r="A12" s="1" t="s">
        <v>3</v>
      </c>
      <c r="B12" s="1" t="s">
        <v>3</v>
      </c>
      <c r="V12" s="45" t="s">
        <v>81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R12" s="2" t="s">
        <v>114</v>
      </c>
      <c r="ET12" s="37" t="s">
        <v>111</v>
      </c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9"/>
    </row>
    <row r="13" spans="1:166" ht="15" customHeight="1">
      <c r="A13" s="1" t="s">
        <v>89</v>
      </c>
      <c r="B13" s="1" t="s">
        <v>115</v>
      </c>
      <c r="ET13" s="37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9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9">
        <v>383</v>
      </c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1"/>
    </row>
    <row r="15" spans="1:166" ht="19.5" customHeight="1">
      <c r="A15" s="41" t="s">
        <v>14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</row>
    <row r="16" spans="1:166" ht="11.25" customHeight="1">
      <c r="A16" s="33" t="s">
        <v>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4"/>
      <c r="AN16" s="74" t="s">
        <v>17</v>
      </c>
      <c r="AO16" s="33"/>
      <c r="AP16" s="33"/>
      <c r="AQ16" s="33"/>
      <c r="AR16" s="33"/>
      <c r="AS16" s="34"/>
      <c r="AT16" s="74" t="s">
        <v>65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4"/>
      <c r="BJ16" s="74" t="s">
        <v>53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4"/>
      <c r="CF16" s="88" t="s">
        <v>18</v>
      </c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3"/>
      <c r="ET16" s="74" t="s">
        <v>22</v>
      </c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</row>
    <row r="17" spans="1:166" ht="32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75"/>
      <c r="AO17" s="35"/>
      <c r="AP17" s="35"/>
      <c r="AQ17" s="35"/>
      <c r="AR17" s="35"/>
      <c r="AS17" s="36"/>
      <c r="AT17" s="7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6"/>
      <c r="BJ17" s="7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6"/>
      <c r="CF17" s="72" t="s">
        <v>74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3"/>
      <c r="CW17" s="88" t="s">
        <v>19</v>
      </c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3"/>
      <c r="DN17" s="88" t="s">
        <v>20</v>
      </c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3"/>
      <c r="EE17" s="88" t="s">
        <v>21</v>
      </c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3"/>
      <c r="ET17" s="7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</row>
    <row r="18" spans="1:166" ht="12" thickBot="1">
      <c r="A18" s="46">
        <v>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7"/>
      <c r="AN18" s="76">
        <v>2</v>
      </c>
      <c r="AO18" s="77"/>
      <c r="AP18" s="77"/>
      <c r="AQ18" s="77"/>
      <c r="AR18" s="77"/>
      <c r="AS18" s="78"/>
      <c r="AT18" s="76">
        <v>3</v>
      </c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8"/>
      <c r="BJ18" s="76">
        <v>4</v>
      </c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8"/>
      <c r="CF18" s="76">
        <v>5</v>
      </c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8"/>
      <c r="CW18" s="76">
        <v>6</v>
      </c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8"/>
      <c r="DN18" s="76">
        <v>7</v>
      </c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8"/>
      <c r="EE18" s="76">
        <v>8</v>
      </c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8"/>
      <c r="ET18" s="76">
        <v>9</v>
      </c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</row>
    <row r="19" spans="1:166" ht="15.75" customHeight="1">
      <c r="A19" s="48" t="s">
        <v>15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82" t="s">
        <v>31</v>
      </c>
      <c r="AO19" s="83"/>
      <c r="AP19" s="83"/>
      <c r="AQ19" s="83"/>
      <c r="AR19" s="83"/>
      <c r="AS19" s="83"/>
      <c r="AT19" s="84" t="s">
        <v>39</v>
      </c>
      <c r="AU19" s="84"/>
      <c r="AV19" s="84"/>
      <c r="AW19" s="84"/>
      <c r="AX19" s="84"/>
      <c r="AY19" s="84"/>
      <c r="AZ19" s="84"/>
      <c r="BA19" s="84"/>
      <c r="BB19" s="84"/>
      <c r="BC19" s="85"/>
      <c r="BD19" s="86"/>
      <c r="BE19" s="86"/>
      <c r="BF19" s="86"/>
      <c r="BG19" s="86"/>
      <c r="BH19" s="86"/>
      <c r="BI19" s="87"/>
      <c r="BJ19" s="89">
        <f>BJ21+BJ22+BJ25+BJ26</f>
        <v>273649400</v>
      </c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89">
        <f>CF21+CF22+CF23+CF24+CF25+CF26+CF28+CF27</f>
        <v>1105614156.75</v>
      </c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32" t="s">
        <v>85</v>
      </c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 t="s">
        <v>85</v>
      </c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89">
        <f>SUM(EE21:ES28)</f>
        <v>1105614156.75</v>
      </c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89">
        <v>0</v>
      </c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1"/>
    </row>
    <row r="20" spans="1:166" ht="15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3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68"/>
      <c r="BD20" s="69"/>
      <c r="BE20" s="69"/>
      <c r="BF20" s="69"/>
      <c r="BG20" s="69"/>
      <c r="BH20" s="69"/>
      <c r="BI20" s="70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92"/>
    </row>
    <row r="21" spans="1:166" ht="27" customHeight="1">
      <c r="A21" s="28" t="s">
        <v>113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9"/>
      <c r="AN21" s="43" t="s">
        <v>31</v>
      </c>
      <c r="AO21" s="44"/>
      <c r="AP21" s="44"/>
      <c r="AQ21" s="44"/>
      <c r="AR21" s="44"/>
      <c r="AS21" s="44"/>
      <c r="AT21" s="104" t="s">
        <v>112</v>
      </c>
      <c r="AU21" s="104"/>
      <c r="AV21" s="104"/>
      <c r="AW21" s="104"/>
      <c r="AX21" s="104"/>
      <c r="AY21" s="104"/>
      <c r="AZ21" s="104"/>
      <c r="BA21" s="104"/>
      <c r="BB21" s="104"/>
      <c r="BC21" s="224"/>
      <c r="BD21" s="225"/>
      <c r="BE21" s="225"/>
      <c r="BF21" s="225"/>
      <c r="BG21" s="225"/>
      <c r="BH21" s="225"/>
      <c r="BI21" s="226"/>
      <c r="BJ21" s="257">
        <v>0</v>
      </c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8">
        <v>923441506.86</v>
      </c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71" t="s">
        <v>85</v>
      </c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 t="s">
        <v>85</v>
      </c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258">
        <f aca="true" t="shared" si="0" ref="EE21:EE28">SUM(CF21)</f>
        <v>923441506.86</v>
      </c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259">
        <v>0</v>
      </c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260"/>
    </row>
    <row r="22" spans="1:166" ht="37.5" customHeight="1">
      <c r="A22" s="28" t="s">
        <v>86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9"/>
      <c r="AN22" s="43" t="s">
        <v>31</v>
      </c>
      <c r="AO22" s="44"/>
      <c r="AP22" s="44"/>
      <c r="AQ22" s="44"/>
      <c r="AR22" s="44"/>
      <c r="AS22" s="44"/>
      <c r="AT22" s="104" t="s">
        <v>82</v>
      </c>
      <c r="AU22" s="104"/>
      <c r="AV22" s="104"/>
      <c r="AW22" s="104"/>
      <c r="AX22" s="104"/>
      <c r="AY22" s="104"/>
      <c r="AZ22" s="104"/>
      <c r="BA22" s="104"/>
      <c r="BB22" s="104"/>
      <c r="BC22" s="224"/>
      <c r="BD22" s="225"/>
      <c r="BE22" s="225"/>
      <c r="BF22" s="225"/>
      <c r="BG22" s="225"/>
      <c r="BH22" s="225"/>
      <c r="BI22" s="226"/>
      <c r="BJ22" s="257">
        <v>2032800</v>
      </c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8">
        <v>968461.81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71" t="s">
        <v>85</v>
      </c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 t="s">
        <v>85</v>
      </c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258">
        <f t="shared" si="0"/>
        <v>968461.81</v>
      </c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259">
        <f>BJ22-CF22</f>
        <v>1064338.19</v>
      </c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260"/>
    </row>
    <row r="23" spans="1:166" ht="58.5" customHeight="1">
      <c r="A23" s="28" t="s">
        <v>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43" t="s">
        <v>31</v>
      </c>
      <c r="AO23" s="44"/>
      <c r="AP23" s="44"/>
      <c r="AQ23" s="44"/>
      <c r="AR23" s="44"/>
      <c r="AS23" s="44"/>
      <c r="AT23" s="104" t="s">
        <v>83</v>
      </c>
      <c r="AU23" s="104"/>
      <c r="AV23" s="104"/>
      <c r="AW23" s="104"/>
      <c r="AX23" s="104"/>
      <c r="AY23" s="104"/>
      <c r="AZ23" s="104"/>
      <c r="BA23" s="104"/>
      <c r="BB23" s="104"/>
      <c r="BC23" s="224"/>
      <c r="BD23" s="225"/>
      <c r="BE23" s="225"/>
      <c r="BF23" s="225"/>
      <c r="BG23" s="225"/>
      <c r="BH23" s="225"/>
      <c r="BI23" s="226"/>
      <c r="BJ23" s="257" t="s">
        <v>85</v>
      </c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8">
        <v>2154236.36</v>
      </c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71" t="s">
        <v>85</v>
      </c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 t="s">
        <v>85</v>
      </c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258">
        <f t="shared" si="0"/>
        <v>2154236.36</v>
      </c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 t="s">
        <v>85</v>
      </c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260"/>
    </row>
    <row r="24" spans="1:166" ht="27" customHeight="1">
      <c r="A24" s="28" t="s">
        <v>88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9"/>
      <c r="AN24" s="43" t="s">
        <v>31</v>
      </c>
      <c r="AO24" s="44"/>
      <c r="AP24" s="44"/>
      <c r="AQ24" s="44"/>
      <c r="AR24" s="44"/>
      <c r="AS24" s="44"/>
      <c r="AT24" s="104" t="s">
        <v>84</v>
      </c>
      <c r="AU24" s="104"/>
      <c r="AV24" s="104"/>
      <c r="AW24" s="104"/>
      <c r="AX24" s="104"/>
      <c r="AY24" s="104"/>
      <c r="AZ24" s="104"/>
      <c r="BA24" s="104"/>
      <c r="BB24" s="104"/>
      <c r="BC24" s="224"/>
      <c r="BD24" s="225"/>
      <c r="BE24" s="225"/>
      <c r="BF24" s="225"/>
      <c r="BG24" s="225"/>
      <c r="BH24" s="225"/>
      <c r="BI24" s="226"/>
      <c r="BJ24" s="257" t="s">
        <v>85</v>
      </c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8">
        <v>412518.98</v>
      </c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71" t="s">
        <v>85</v>
      </c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 t="s">
        <v>85</v>
      </c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258">
        <f t="shared" si="0"/>
        <v>412518.98</v>
      </c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 t="s">
        <v>85</v>
      </c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260"/>
    </row>
    <row r="25" spans="1:166" ht="81.75" customHeight="1">
      <c r="A25" s="28" t="s">
        <v>161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9"/>
      <c r="AN25" s="43" t="s">
        <v>31</v>
      </c>
      <c r="AO25" s="44"/>
      <c r="AP25" s="44"/>
      <c r="AQ25" s="44"/>
      <c r="AR25" s="44"/>
      <c r="AS25" s="44"/>
      <c r="AT25" s="104" t="s">
        <v>206</v>
      </c>
      <c r="AU25" s="104"/>
      <c r="AV25" s="104"/>
      <c r="AW25" s="104"/>
      <c r="AX25" s="104"/>
      <c r="AY25" s="104"/>
      <c r="AZ25" s="104"/>
      <c r="BA25" s="104"/>
      <c r="BB25" s="104"/>
      <c r="BC25" s="224"/>
      <c r="BD25" s="225"/>
      <c r="BE25" s="225"/>
      <c r="BF25" s="225"/>
      <c r="BG25" s="225"/>
      <c r="BH25" s="225"/>
      <c r="BI25" s="226"/>
      <c r="BJ25" s="257">
        <v>135125500</v>
      </c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>
        <v>108539800</v>
      </c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71" t="s">
        <v>85</v>
      </c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 t="s">
        <v>85</v>
      </c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257">
        <f t="shared" si="0"/>
        <v>108539800</v>
      </c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9">
        <f>BJ25-CF25</f>
        <v>26585700</v>
      </c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260"/>
    </row>
    <row r="26" spans="1:166" ht="33" customHeight="1">
      <c r="A26" s="28" t="s">
        <v>160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9"/>
      <c r="AN26" s="43" t="s">
        <v>31</v>
      </c>
      <c r="AO26" s="44"/>
      <c r="AP26" s="44"/>
      <c r="AQ26" s="44"/>
      <c r="AR26" s="44"/>
      <c r="AS26" s="44"/>
      <c r="AT26" s="104" t="s">
        <v>207</v>
      </c>
      <c r="AU26" s="104"/>
      <c r="AV26" s="104"/>
      <c r="AW26" s="104"/>
      <c r="AX26" s="104"/>
      <c r="AY26" s="104"/>
      <c r="AZ26" s="104"/>
      <c r="BA26" s="104"/>
      <c r="BB26" s="104"/>
      <c r="BC26" s="224"/>
      <c r="BD26" s="225"/>
      <c r="BE26" s="225"/>
      <c r="BF26" s="225"/>
      <c r="BG26" s="225"/>
      <c r="BH26" s="225"/>
      <c r="BI26" s="226"/>
      <c r="BJ26" s="257">
        <v>136491100</v>
      </c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8">
        <v>68276927.2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261" t="s">
        <v>85</v>
      </c>
      <c r="CX26" s="262"/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62"/>
      <c r="DK26" s="262"/>
      <c r="DL26" s="262"/>
      <c r="DM26" s="263"/>
      <c r="DN26" s="71" t="s">
        <v>85</v>
      </c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258">
        <f t="shared" si="0"/>
        <v>68276927.2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259">
        <f>BJ26-EE26</f>
        <v>68214172.8</v>
      </c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260"/>
    </row>
    <row r="27" spans="1:166" ht="75" customHeight="1">
      <c r="A27" s="28" t="s">
        <v>162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9"/>
      <c r="AN27" s="43" t="s">
        <v>31</v>
      </c>
      <c r="AO27" s="44"/>
      <c r="AP27" s="44"/>
      <c r="AQ27" s="44"/>
      <c r="AR27" s="44"/>
      <c r="AS27" s="44"/>
      <c r="AT27" s="104" t="s">
        <v>208</v>
      </c>
      <c r="AU27" s="104"/>
      <c r="AV27" s="104"/>
      <c r="AW27" s="104"/>
      <c r="AX27" s="104"/>
      <c r="AY27" s="104"/>
      <c r="AZ27" s="104"/>
      <c r="BA27" s="104"/>
      <c r="BB27" s="104"/>
      <c r="BC27" s="224"/>
      <c r="BD27" s="225"/>
      <c r="BE27" s="225"/>
      <c r="BF27" s="225"/>
      <c r="BG27" s="225"/>
      <c r="BH27" s="225"/>
      <c r="BI27" s="226"/>
      <c r="BJ27" s="257" t="s">
        <v>85</v>
      </c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8">
        <v>1948804.54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71" t="s">
        <v>85</v>
      </c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 t="s">
        <v>85</v>
      </c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258">
        <f>SUM(CF27)</f>
        <v>1948804.54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 t="s">
        <v>85</v>
      </c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260"/>
    </row>
    <row r="28" spans="1:166" ht="64.5" customHeight="1">
      <c r="A28" s="28" t="s">
        <v>258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  <c r="AN28" s="43" t="s">
        <v>31</v>
      </c>
      <c r="AO28" s="44"/>
      <c r="AP28" s="44"/>
      <c r="AQ28" s="44"/>
      <c r="AR28" s="44"/>
      <c r="AS28" s="44"/>
      <c r="AT28" s="104" t="s">
        <v>257</v>
      </c>
      <c r="AU28" s="104"/>
      <c r="AV28" s="104"/>
      <c r="AW28" s="104"/>
      <c r="AX28" s="104"/>
      <c r="AY28" s="104"/>
      <c r="AZ28" s="104"/>
      <c r="BA28" s="104"/>
      <c r="BB28" s="104"/>
      <c r="BC28" s="224"/>
      <c r="BD28" s="225"/>
      <c r="BE28" s="225"/>
      <c r="BF28" s="225"/>
      <c r="BG28" s="225"/>
      <c r="BH28" s="225"/>
      <c r="BI28" s="226"/>
      <c r="BJ28" s="257" t="s">
        <v>85</v>
      </c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8">
        <v>-128099</v>
      </c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71" t="s">
        <v>85</v>
      </c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 t="s">
        <v>85</v>
      </c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258">
        <f t="shared" si="0"/>
        <v>-128099</v>
      </c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 t="s">
        <v>85</v>
      </c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260"/>
    </row>
    <row r="29" ht="80.25" customHeight="1"/>
  </sheetData>
  <sheetProtection/>
  <mergeCells count="128">
    <mergeCell ref="CW25:DM25"/>
    <mergeCell ref="DN25:ED25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DN28:ED28"/>
    <mergeCell ref="BJ25:CE25"/>
    <mergeCell ref="AT24:BI24"/>
    <mergeCell ref="ET23:FJ23"/>
    <mergeCell ref="CF24:CV24"/>
    <mergeCell ref="CW24:DM24"/>
    <mergeCell ref="DN24:ED24"/>
    <mergeCell ref="EE24:ES24"/>
    <mergeCell ref="EE25:ES25"/>
    <mergeCell ref="ET25:FJ25"/>
    <mergeCell ref="CF25:CV25"/>
    <mergeCell ref="CF23:CV23"/>
    <mergeCell ref="CW23:DM23"/>
    <mergeCell ref="DN23:ED23"/>
    <mergeCell ref="CF19:CV19"/>
    <mergeCell ref="A22:AM22"/>
    <mergeCell ref="BJ24:CE24"/>
    <mergeCell ref="BJ23:CE23"/>
    <mergeCell ref="A24:AM24"/>
    <mergeCell ref="AN24:AS24"/>
    <mergeCell ref="ET22:FJ22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ET24:FJ24"/>
    <mergeCell ref="EE23:ES23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AN19:AS19"/>
    <mergeCell ref="AT19:BI19"/>
    <mergeCell ref="AT23:BI23"/>
    <mergeCell ref="EE17:ES17"/>
    <mergeCell ref="EE22:ES22"/>
    <mergeCell ref="CW22:DM22"/>
    <mergeCell ref="DN22:ED22"/>
    <mergeCell ref="AN22:AS22"/>
    <mergeCell ref="AN23:AS23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DN26:ED26"/>
    <mergeCell ref="A2:ES2"/>
    <mergeCell ref="A3:ES3"/>
    <mergeCell ref="A4:ES4"/>
    <mergeCell ref="A5:ES5"/>
    <mergeCell ref="AT22:BI22"/>
    <mergeCell ref="CW19:DM19"/>
    <mergeCell ref="CF22:CV22"/>
    <mergeCell ref="DN19:ED19"/>
    <mergeCell ref="A16:AM17"/>
    <mergeCell ref="A23:AM23"/>
    <mergeCell ref="EE26:ES26"/>
    <mergeCell ref="ET26:FJ26"/>
    <mergeCell ref="A26:AM26"/>
    <mergeCell ref="AN26:AS26"/>
    <mergeCell ref="AT26:BI26"/>
    <mergeCell ref="BJ26:CE26"/>
    <mergeCell ref="CF26:CV26"/>
    <mergeCell ref="CW26:DM26"/>
    <mergeCell ref="A25:AM25"/>
    <mergeCell ref="AN25:AS25"/>
    <mergeCell ref="AT25:BI25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DN27:ED27"/>
    <mergeCell ref="EE27:ES27"/>
    <mergeCell ref="ET27:FJ27"/>
    <mergeCell ref="A27:AM27"/>
    <mergeCell ref="AN27:AS27"/>
    <mergeCell ref="AT27:BI27"/>
    <mergeCell ref="BJ27:CE27"/>
    <mergeCell ref="CF27:CV27"/>
    <mergeCell ref="CW27:DM27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4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6" ht="22.5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74" t="s">
        <v>17</v>
      </c>
      <c r="AL3" s="33"/>
      <c r="AM3" s="33"/>
      <c r="AN3" s="33"/>
      <c r="AO3" s="33"/>
      <c r="AP3" s="34"/>
      <c r="AQ3" s="74" t="s">
        <v>90</v>
      </c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4"/>
      <c r="BC3" s="74" t="s">
        <v>49</v>
      </c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4"/>
      <c r="BU3" s="74" t="s">
        <v>24</v>
      </c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4"/>
      <c r="CH3" s="88" t="s">
        <v>18</v>
      </c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3"/>
      <c r="EK3" s="88" t="s">
        <v>25</v>
      </c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</row>
    <row r="4" spans="1:166" ht="43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6"/>
      <c r="AK4" s="75"/>
      <c r="AL4" s="35"/>
      <c r="AM4" s="35"/>
      <c r="AN4" s="35"/>
      <c r="AO4" s="35"/>
      <c r="AP4" s="36"/>
      <c r="AQ4" s="7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6"/>
      <c r="BC4" s="7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6"/>
      <c r="BU4" s="7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6"/>
      <c r="CH4" s="72" t="s">
        <v>74</v>
      </c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3"/>
      <c r="CX4" s="88" t="s">
        <v>19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3"/>
      <c r="DK4" s="88" t="s">
        <v>20</v>
      </c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3"/>
      <c r="DX4" s="88" t="s">
        <v>21</v>
      </c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3"/>
      <c r="EK4" s="75" t="s">
        <v>91</v>
      </c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6"/>
      <c r="EX4" s="75" t="s">
        <v>29</v>
      </c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</row>
    <row r="5" spans="1:166" ht="12" thickBot="1">
      <c r="A5" s="46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7"/>
      <c r="AK5" s="76">
        <v>2</v>
      </c>
      <c r="AL5" s="77"/>
      <c r="AM5" s="77"/>
      <c r="AN5" s="77"/>
      <c r="AO5" s="77"/>
      <c r="AP5" s="78"/>
      <c r="AQ5" s="76">
        <v>3</v>
      </c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8"/>
      <c r="BC5" s="76">
        <v>4</v>
      </c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8"/>
      <c r="BU5" s="76">
        <v>5</v>
      </c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8"/>
      <c r="CH5" s="76">
        <v>6</v>
      </c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8"/>
      <c r="CX5" s="76">
        <v>7</v>
      </c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8"/>
      <c r="DK5" s="76">
        <v>8</v>
      </c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8"/>
      <c r="DX5" s="76">
        <v>9</v>
      </c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8"/>
      <c r="EK5" s="76">
        <v>10</v>
      </c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6">
        <v>11</v>
      </c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ht="15" customHeight="1">
      <c r="A6" s="111" t="s">
        <v>23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08" t="s">
        <v>32</v>
      </c>
      <c r="AL6" s="109"/>
      <c r="AM6" s="109"/>
      <c r="AN6" s="109"/>
      <c r="AO6" s="109"/>
      <c r="AP6" s="109"/>
      <c r="AQ6" s="110" t="s">
        <v>39</v>
      </c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264">
        <f>BC9+BC11+BC13+BC15+BC17+BC19+BC21+BC23+BC25+BC27+BC29+BC31+BC33+BC35+BC37+BC39+BC41+BC43+BC45+BC47+BC49+BC51+BC53</f>
        <v>6377525614.97</v>
      </c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6">
        <f>BU9+BU11+BU13+BU15+BU17+BU19+BU21+BU23+BU25+BU27+BU29+BU31+BU33+BU35+BU37+BU39+BU41+BU43+BU45+BU47+BU49+BU51+BU53</f>
        <v>4312065034</v>
      </c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8"/>
      <c r="CH6" s="264">
        <f>CH9+CH11+CH13+CH15+CH17+CH19+CH21+CH23+CH25+CH27+CH29+CH31+CH33+CH35+CH37+CH39+CH41+CH43+CH45+CH47+CH49+CH51+CH53</f>
        <v>1923885347.52</v>
      </c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107">
        <v>0</v>
      </c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>
        <v>0</v>
      </c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264">
        <f>DX9+DX11+DX13+DX15+DX17+DX19+DX21+DX23+DX25+DX27+DX29+DX31+DX33+DX35+DX37+DX39+DX41+DX43+DX45+DX47+DX49+DX51+DX53</f>
        <v>1923885347.52</v>
      </c>
      <c r="DY6" s="265"/>
      <c r="DZ6" s="265"/>
      <c r="EA6" s="265"/>
      <c r="EB6" s="265"/>
      <c r="EC6" s="265"/>
      <c r="ED6" s="265"/>
      <c r="EE6" s="265"/>
      <c r="EF6" s="265"/>
      <c r="EG6" s="265"/>
      <c r="EH6" s="265"/>
      <c r="EI6" s="265"/>
      <c r="EJ6" s="265"/>
      <c r="EK6" s="264">
        <f>EK9+EK11+EK13+EK15+EK17+EK19+EK21+EK23+EK25+EK27+EK29+EK31+EK33+EK35+EK37+EK39+EK41+EK43+EK45+EK47+EK49+EK51+EK53</f>
        <v>4453640267.45</v>
      </c>
      <c r="EL6" s="265"/>
      <c r="EM6" s="265"/>
      <c r="EN6" s="265"/>
      <c r="EO6" s="265"/>
      <c r="EP6" s="265"/>
      <c r="EQ6" s="265"/>
      <c r="ER6" s="265"/>
      <c r="ES6" s="265"/>
      <c r="ET6" s="265"/>
      <c r="EU6" s="265"/>
      <c r="EV6" s="265"/>
      <c r="EW6" s="265"/>
      <c r="EX6" s="269">
        <f>EX9+EX11+EX13+EX15+EX17+EX19+EX21+EX23+EX25+EX27+EX29+EX31+EX33+EX35+EX37+EX39+EX41+EX43+EX45+EX47+EX49+EX51+EX53</f>
        <v>2388179686.48</v>
      </c>
      <c r="EY6" s="265"/>
      <c r="EZ6" s="265"/>
      <c r="FA6" s="265"/>
      <c r="FB6" s="265"/>
      <c r="FC6" s="265"/>
      <c r="FD6" s="265"/>
      <c r="FE6" s="265"/>
      <c r="FF6" s="265"/>
      <c r="FG6" s="265"/>
      <c r="FH6" s="265"/>
      <c r="FI6" s="265"/>
      <c r="FJ6" s="270"/>
    </row>
    <row r="7" spans="1:166" ht="15.75" customHeight="1">
      <c r="A7" s="42" t="s">
        <v>16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103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6"/>
    </row>
    <row r="8" spans="1:166" ht="29.25" customHeight="1">
      <c r="A8" s="93" t="s">
        <v>126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4"/>
      <c r="AK8" s="271" t="s">
        <v>32</v>
      </c>
      <c r="AL8" s="272"/>
      <c r="AM8" s="272"/>
      <c r="AN8" s="272"/>
      <c r="AO8" s="272"/>
      <c r="AP8" s="272"/>
      <c r="AQ8" s="272" t="s">
        <v>125</v>
      </c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3">
        <f>BC9</f>
        <v>148532680.97</v>
      </c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5">
        <f>BU9</f>
        <v>0</v>
      </c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>
        <f>CH9</f>
        <v>0</v>
      </c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>
        <v>0</v>
      </c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>
        <v>0</v>
      </c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>
        <f aca="true" t="shared" si="0" ref="DX8:DX13">CH8</f>
        <v>0</v>
      </c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3">
        <v>0</v>
      </c>
      <c r="EL8" s="274"/>
      <c r="EM8" s="274"/>
      <c r="EN8" s="274"/>
      <c r="EO8" s="274"/>
      <c r="EP8" s="274"/>
      <c r="EQ8" s="274"/>
      <c r="ER8" s="274"/>
      <c r="ES8" s="274"/>
      <c r="ET8" s="274"/>
      <c r="EU8" s="274"/>
      <c r="EV8" s="274"/>
      <c r="EW8" s="276"/>
      <c r="EX8" s="275">
        <f>BU8</f>
        <v>0</v>
      </c>
      <c r="EY8" s="275"/>
      <c r="EZ8" s="275"/>
      <c r="FA8" s="275"/>
      <c r="FB8" s="275"/>
      <c r="FC8" s="275"/>
      <c r="FD8" s="275"/>
      <c r="FE8" s="275"/>
      <c r="FF8" s="275"/>
      <c r="FG8" s="275"/>
      <c r="FH8" s="275"/>
      <c r="FI8" s="275"/>
      <c r="FJ8" s="277"/>
    </row>
    <row r="9" spans="1:166" ht="26.25" customHeight="1">
      <c r="A9" s="28" t="s">
        <v>209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9"/>
      <c r="AK9" s="103" t="s">
        <v>32</v>
      </c>
      <c r="AL9" s="104"/>
      <c r="AM9" s="104"/>
      <c r="AN9" s="104"/>
      <c r="AO9" s="104"/>
      <c r="AP9" s="104"/>
      <c r="AQ9" s="104" t="s">
        <v>237</v>
      </c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258">
        <v>148532680.97</v>
      </c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257">
        <v>0</v>
      </c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>
        <v>0</v>
      </c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>
        <v>0</v>
      </c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>
        <v>0</v>
      </c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>
        <f t="shared" si="0"/>
        <v>0</v>
      </c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>
        <f>BC9-DX9</f>
        <v>148532680.97</v>
      </c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>
        <f>BU9-DX9</f>
        <v>0</v>
      </c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78"/>
    </row>
    <row r="10" spans="1:166" ht="72" customHeight="1">
      <c r="A10" s="93" t="s">
        <v>128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4"/>
      <c r="AK10" s="271" t="s">
        <v>32</v>
      </c>
      <c r="AL10" s="272"/>
      <c r="AM10" s="272"/>
      <c r="AN10" s="272"/>
      <c r="AO10" s="272"/>
      <c r="AP10" s="272"/>
      <c r="AQ10" s="272" t="s">
        <v>127</v>
      </c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3">
        <f>BC11</f>
        <v>100000000</v>
      </c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5">
        <f>BU11</f>
        <v>0</v>
      </c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>
        <f>CH11</f>
        <v>0</v>
      </c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>
        <v>0</v>
      </c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>
        <v>0</v>
      </c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275">
        <f t="shared" si="0"/>
        <v>0</v>
      </c>
      <c r="DY10" s="275"/>
      <c r="DZ10" s="275"/>
      <c r="EA10" s="275"/>
      <c r="EB10" s="275"/>
      <c r="EC10" s="275"/>
      <c r="ED10" s="275"/>
      <c r="EE10" s="275"/>
      <c r="EF10" s="275"/>
      <c r="EG10" s="275"/>
      <c r="EH10" s="275"/>
      <c r="EI10" s="275"/>
      <c r="EJ10" s="275"/>
      <c r="EK10" s="273">
        <v>0</v>
      </c>
      <c r="EL10" s="274"/>
      <c r="EM10" s="274"/>
      <c r="EN10" s="274"/>
      <c r="EO10" s="274"/>
      <c r="EP10" s="274"/>
      <c r="EQ10" s="274"/>
      <c r="ER10" s="274"/>
      <c r="ES10" s="274"/>
      <c r="ET10" s="274"/>
      <c r="EU10" s="274"/>
      <c r="EV10" s="274"/>
      <c r="EW10" s="276"/>
      <c r="EX10" s="275">
        <f>BU10</f>
        <v>0</v>
      </c>
      <c r="EY10" s="275"/>
      <c r="EZ10" s="275"/>
      <c r="FA10" s="275"/>
      <c r="FB10" s="275"/>
      <c r="FC10" s="275"/>
      <c r="FD10" s="275"/>
      <c r="FE10" s="275"/>
      <c r="FF10" s="275"/>
      <c r="FG10" s="275"/>
      <c r="FH10" s="275"/>
      <c r="FI10" s="275"/>
      <c r="FJ10" s="277"/>
    </row>
    <row r="11" spans="1:166" ht="21" customHeight="1">
      <c r="A11" s="28" t="s">
        <v>210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103" t="s">
        <v>32</v>
      </c>
      <c r="AL11" s="104"/>
      <c r="AM11" s="104"/>
      <c r="AN11" s="104"/>
      <c r="AO11" s="104"/>
      <c r="AP11" s="104"/>
      <c r="AQ11" s="104" t="s">
        <v>238</v>
      </c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258">
        <v>100000000</v>
      </c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257">
        <v>0</v>
      </c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>
        <v>0</v>
      </c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>
        <v>0</v>
      </c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>
        <v>0</v>
      </c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>
        <f t="shared" si="0"/>
        <v>0</v>
      </c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8">
        <f>BC11-DX11</f>
        <v>100000000</v>
      </c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257">
        <f>BU11-DX11</f>
        <v>0</v>
      </c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78"/>
    </row>
    <row r="12" spans="1:166" ht="87.75" customHeight="1">
      <c r="A12" s="93" t="s">
        <v>180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4"/>
      <c r="AK12" s="271" t="s">
        <v>32</v>
      </c>
      <c r="AL12" s="272"/>
      <c r="AM12" s="272"/>
      <c r="AN12" s="272"/>
      <c r="AO12" s="272"/>
      <c r="AP12" s="272"/>
      <c r="AQ12" s="272" t="s">
        <v>178</v>
      </c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3">
        <f>BC13</f>
        <v>26500000</v>
      </c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5">
        <f>BU13</f>
        <v>26500000</v>
      </c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>
        <f>CH13</f>
        <v>0</v>
      </c>
      <c r="CI12" s="275"/>
      <c r="CJ12" s="275"/>
      <c r="CK12" s="275"/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>
        <v>0</v>
      </c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>
        <v>0</v>
      </c>
      <c r="DL12" s="275"/>
      <c r="DM12" s="275"/>
      <c r="DN12" s="275"/>
      <c r="DO12" s="275"/>
      <c r="DP12" s="275"/>
      <c r="DQ12" s="275"/>
      <c r="DR12" s="275"/>
      <c r="DS12" s="275"/>
      <c r="DT12" s="275"/>
      <c r="DU12" s="275"/>
      <c r="DV12" s="275"/>
      <c r="DW12" s="275"/>
      <c r="DX12" s="275">
        <f t="shared" si="0"/>
        <v>0</v>
      </c>
      <c r="DY12" s="275"/>
      <c r="DZ12" s="275"/>
      <c r="EA12" s="275"/>
      <c r="EB12" s="275"/>
      <c r="EC12" s="275"/>
      <c r="ED12" s="275"/>
      <c r="EE12" s="275"/>
      <c r="EF12" s="275"/>
      <c r="EG12" s="275"/>
      <c r="EH12" s="275"/>
      <c r="EI12" s="275"/>
      <c r="EJ12" s="275"/>
      <c r="EK12" s="273">
        <v>0</v>
      </c>
      <c r="EL12" s="274"/>
      <c r="EM12" s="274"/>
      <c r="EN12" s="274"/>
      <c r="EO12" s="274"/>
      <c r="EP12" s="274"/>
      <c r="EQ12" s="274"/>
      <c r="ER12" s="274"/>
      <c r="ES12" s="274"/>
      <c r="ET12" s="274"/>
      <c r="EU12" s="274"/>
      <c r="EV12" s="274"/>
      <c r="EW12" s="276"/>
      <c r="EX12" s="279">
        <v>0</v>
      </c>
      <c r="EY12" s="279"/>
      <c r="EZ12" s="279"/>
      <c r="FA12" s="279"/>
      <c r="FB12" s="279"/>
      <c r="FC12" s="279"/>
      <c r="FD12" s="279"/>
      <c r="FE12" s="279"/>
      <c r="FF12" s="279"/>
      <c r="FG12" s="279"/>
      <c r="FH12" s="279"/>
      <c r="FI12" s="279"/>
      <c r="FJ12" s="280"/>
    </row>
    <row r="13" spans="1:166" ht="31.5" customHeight="1">
      <c r="A13" s="28" t="s">
        <v>181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103" t="s">
        <v>32</v>
      </c>
      <c r="AL13" s="104"/>
      <c r="AM13" s="104"/>
      <c r="AN13" s="104"/>
      <c r="AO13" s="104"/>
      <c r="AP13" s="104"/>
      <c r="AQ13" s="104" t="s">
        <v>179</v>
      </c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258">
        <v>26500000</v>
      </c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257">
        <v>26500000</v>
      </c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>
        <v>0</v>
      </c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>
        <v>0</v>
      </c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>
        <v>0</v>
      </c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>
        <f t="shared" si="0"/>
        <v>0</v>
      </c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8">
        <f>BC13-DX13</f>
        <v>26500000</v>
      </c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257">
        <f>BU13-DX13</f>
        <v>26500000</v>
      </c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78"/>
    </row>
    <row r="14" spans="1:166" ht="42" customHeight="1">
      <c r="A14" s="93" t="s">
        <v>211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271" t="s">
        <v>32</v>
      </c>
      <c r="AL14" s="272"/>
      <c r="AM14" s="272"/>
      <c r="AN14" s="272"/>
      <c r="AO14" s="272"/>
      <c r="AP14" s="272"/>
      <c r="AQ14" s="272" t="s">
        <v>212</v>
      </c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3">
        <f>BC15</f>
        <v>600000</v>
      </c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5">
        <f>BU15</f>
        <v>600000</v>
      </c>
      <c r="BV14" s="275"/>
      <c r="BW14" s="275"/>
      <c r="BX14" s="275"/>
      <c r="BY14" s="275"/>
      <c r="BZ14" s="275"/>
      <c r="CA14" s="275"/>
      <c r="CB14" s="275"/>
      <c r="CC14" s="275"/>
      <c r="CD14" s="275"/>
      <c r="CE14" s="275"/>
      <c r="CF14" s="275"/>
      <c r="CG14" s="275"/>
      <c r="CH14" s="275">
        <f>CH15</f>
        <v>0</v>
      </c>
      <c r="CI14" s="275"/>
      <c r="CJ14" s="275"/>
      <c r="CK14" s="275"/>
      <c r="CL14" s="275"/>
      <c r="CM14" s="275"/>
      <c r="CN14" s="275"/>
      <c r="CO14" s="275"/>
      <c r="CP14" s="275"/>
      <c r="CQ14" s="275"/>
      <c r="CR14" s="275"/>
      <c r="CS14" s="275"/>
      <c r="CT14" s="275"/>
      <c r="CU14" s="275"/>
      <c r="CV14" s="275"/>
      <c r="CW14" s="275"/>
      <c r="CX14" s="275">
        <v>0</v>
      </c>
      <c r="CY14" s="275"/>
      <c r="CZ14" s="275"/>
      <c r="DA14" s="275"/>
      <c r="DB14" s="275"/>
      <c r="DC14" s="275"/>
      <c r="DD14" s="275"/>
      <c r="DE14" s="275"/>
      <c r="DF14" s="275"/>
      <c r="DG14" s="275"/>
      <c r="DH14" s="275"/>
      <c r="DI14" s="275"/>
      <c r="DJ14" s="275"/>
      <c r="DK14" s="275">
        <v>0</v>
      </c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>
        <f aca="true" t="shared" si="1" ref="DX14:DX29">CH14</f>
        <v>0</v>
      </c>
      <c r="DY14" s="275"/>
      <c r="DZ14" s="275"/>
      <c r="EA14" s="275"/>
      <c r="EB14" s="275"/>
      <c r="EC14" s="275"/>
      <c r="ED14" s="275"/>
      <c r="EE14" s="275"/>
      <c r="EF14" s="275"/>
      <c r="EG14" s="275"/>
      <c r="EH14" s="275"/>
      <c r="EI14" s="275"/>
      <c r="EJ14" s="275"/>
      <c r="EK14" s="273">
        <v>0</v>
      </c>
      <c r="EL14" s="274"/>
      <c r="EM14" s="274"/>
      <c r="EN14" s="274"/>
      <c r="EO14" s="274"/>
      <c r="EP14" s="274"/>
      <c r="EQ14" s="274"/>
      <c r="ER14" s="274"/>
      <c r="ES14" s="274"/>
      <c r="ET14" s="274"/>
      <c r="EU14" s="274"/>
      <c r="EV14" s="274"/>
      <c r="EW14" s="276"/>
      <c r="EX14" s="279">
        <v>0</v>
      </c>
      <c r="EY14" s="279"/>
      <c r="EZ14" s="279"/>
      <c r="FA14" s="279"/>
      <c r="FB14" s="279"/>
      <c r="FC14" s="279"/>
      <c r="FD14" s="279"/>
      <c r="FE14" s="279"/>
      <c r="FF14" s="279"/>
      <c r="FG14" s="279"/>
      <c r="FH14" s="279"/>
      <c r="FI14" s="279"/>
      <c r="FJ14" s="280"/>
    </row>
    <row r="15" spans="1:166" ht="37.5" customHeight="1">
      <c r="A15" s="28" t="s">
        <v>181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  <c r="AK15" s="103" t="s">
        <v>32</v>
      </c>
      <c r="AL15" s="104"/>
      <c r="AM15" s="104"/>
      <c r="AN15" s="104"/>
      <c r="AO15" s="104"/>
      <c r="AP15" s="104"/>
      <c r="AQ15" s="104" t="s">
        <v>213</v>
      </c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258">
        <v>600000</v>
      </c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257">
        <v>600000</v>
      </c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>
        <v>0</v>
      </c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>
        <v>0</v>
      </c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>
        <v>0</v>
      </c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>
        <f t="shared" si="1"/>
        <v>0</v>
      </c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8">
        <f>BC15-DX15</f>
        <v>600000</v>
      </c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257">
        <f>BU15-DX15</f>
        <v>600000</v>
      </c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78"/>
    </row>
    <row r="16" spans="1:166" ht="48" customHeight="1">
      <c r="A16" s="93" t="s">
        <v>131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4"/>
      <c r="AK16" s="271" t="s">
        <v>32</v>
      </c>
      <c r="AL16" s="272"/>
      <c r="AM16" s="272"/>
      <c r="AN16" s="272"/>
      <c r="AO16" s="272"/>
      <c r="AP16" s="272"/>
      <c r="AQ16" s="272" t="s">
        <v>130</v>
      </c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3">
        <f>BC17</f>
        <v>1765000</v>
      </c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5">
        <f>BU17</f>
        <v>1765000</v>
      </c>
      <c r="BV16" s="275"/>
      <c r="BW16" s="275"/>
      <c r="BX16" s="275"/>
      <c r="BY16" s="275"/>
      <c r="BZ16" s="275"/>
      <c r="CA16" s="275"/>
      <c r="CB16" s="275"/>
      <c r="CC16" s="275"/>
      <c r="CD16" s="275"/>
      <c r="CE16" s="275"/>
      <c r="CF16" s="275"/>
      <c r="CG16" s="275"/>
      <c r="CH16" s="275">
        <f>CH17</f>
        <v>0</v>
      </c>
      <c r="CI16" s="275"/>
      <c r="CJ16" s="275"/>
      <c r="CK16" s="275"/>
      <c r="CL16" s="275"/>
      <c r="CM16" s="275"/>
      <c r="CN16" s="275"/>
      <c r="CO16" s="275"/>
      <c r="CP16" s="275"/>
      <c r="CQ16" s="275"/>
      <c r="CR16" s="275"/>
      <c r="CS16" s="275"/>
      <c r="CT16" s="275"/>
      <c r="CU16" s="275"/>
      <c r="CV16" s="275"/>
      <c r="CW16" s="275"/>
      <c r="CX16" s="275">
        <v>0</v>
      </c>
      <c r="CY16" s="275"/>
      <c r="CZ16" s="275"/>
      <c r="DA16" s="275"/>
      <c r="DB16" s="275"/>
      <c r="DC16" s="275"/>
      <c r="DD16" s="275"/>
      <c r="DE16" s="275"/>
      <c r="DF16" s="275"/>
      <c r="DG16" s="275"/>
      <c r="DH16" s="275"/>
      <c r="DI16" s="275"/>
      <c r="DJ16" s="275"/>
      <c r="DK16" s="275">
        <v>0</v>
      </c>
      <c r="DL16" s="275"/>
      <c r="DM16" s="275"/>
      <c r="DN16" s="275"/>
      <c r="DO16" s="275"/>
      <c r="DP16" s="275"/>
      <c r="DQ16" s="275"/>
      <c r="DR16" s="275"/>
      <c r="DS16" s="275"/>
      <c r="DT16" s="275"/>
      <c r="DU16" s="275"/>
      <c r="DV16" s="275"/>
      <c r="DW16" s="275"/>
      <c r="DX16" s="275">
        <f t="shared" si="1"/>
        <v>0</v>
      </c>
      <c r="DY16" s="275"/>
      <c r="DZ16" s="275"/>
      <c r="EA16" s="275"/>
      <c r="EB16" s="275"/>
      <c r="EC16" s="275"/>
      <c r="ED16" s="275"/>
      <c r="EE16" s="275"/>
      <c r="EF16" s="275"/>
      <c r="EG16" s="275"/>
      <c r="EH16" s="275"/>
      <c r="EI16" s="275"/>
      <c r="EJ16" s="275"/>
      <c r="EK16" s="273">
        <v>0</v>
      </c>
      <c r="EL16" s="274"/>
      <c r="EM16" s="274"/>
      <c r="EN16" s="274"/>
      <c r="EO16" s="274"/>
      <c r="EP16" s="274"/>
      <c r="EQ16" s="274"/>
      <c r="ER16" s="274"/>
      <c r="ES16" s="274"/>
      <c r="ET16" s="274"/>
      <c r="EU16" s="274"/>
      <c r="EV16" s="274"/>
      <c r="EW16" s="276"/>
      <c r="EX16" s="279">
        <v>0</v>
      </c>
      <c r="EY16" s="279"/>
      <c r="EZ16" s="279"/>
      <c r="FA16" s="279"/>
      <c r="FB16" s="279"/>
      <c r="FC16" s="279"/>
      <c r="FD16" s="279"/>
      <c r="FE16" s="279"/>
      <c r="FF16" s="279"/>
      <c r="FG16" s="279"/>
      <c r="FH16" s="279"/>
      <c r="FI16" s="279"/>
      <c r="FJ16" s="280"/>
    </row>
    <row r="17" spans="1:166" ht="31.5" customHeight="1">
      <c r="A17" s="28" t="s">
        <v>182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9"/>
      <c r="AK17" s="103" t="s">
        <v>32</v>
      </c>
      <c r="AL17" s="104"/>
      <c r="AM17" s="104"/>
      <c r="AN17" s="104"/>
      <c r="AO17" s="104"/>
      <c r="AP17" s="104"/>
      <c r="AQ17" s="104" t="s">
        <v>129</v>
      </c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258">
        <v>1765000</v>
      </c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257">
        <v>1765000</v>
      </c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>
        <v>0</v>
      </c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>
        <v>0</v>
      </c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>
        <v>0</v>
      </c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>
        <f t="shared" si="1"/>
        <v>0</v>
      </c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>
        <f>BC17-DX17</f>
        <v>1765000</v>
      </c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>
        <f>BU17-DX17</f>
        <v>1765000</v>
      </c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78"/>
    </row>
    <row r="18" spans="1:166" ht="57" customHeight="1">
      <c r="A18" s="93" t="s">
        <v>155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4"/>
      <c r="AK18" s="271" t="s">
        <v>32</v>
      </c>
      <c r="AL18" s="272"/>
      <c r="AM18" s="272"/>
      <c r="AN18" s="272"/>
      <c r="AO18" s="272"/>
      <c r="AP18" s="272"/>
      <c r="AQ18" s="272" t="s">
        <v>133</v>
      </c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3">
        <f>BC19</f>
        <v>40000</v>
      </c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5">
        <f>BU19</f>
        <v>40000</v>
      </c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>
        <f>CH19</f>
        <v>40000</v>
      </c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>
        <v>0</v>
      </c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>
        <v>0</v>
      </c>
      <c r="DL18" s="275"/>
      <c r="DM18" s="275"/>
      <c r="DN18" s="275"/>
      <c r="DO18" s="275"/>
      <c r="DP18" s="275"/>
      <c r="DQ18" s="275"/>
      <c r="DR18" s="275"/>
      <c r="DS18" s="275"/>
      <c r="DT18" s="275"/>
      <c r="DU18" s="275"/>
      <c r="DV18" s="275"/>
      <c r="DW18" s="275"/>
      <c r="DX18" s="275">
        <f t="shared" si="1"/>
        <v>40000</v>
      </c>
      <c r="DY18" s="275"/>
      <c r="DZ18" s="275"/>
      <c r="EA18" s="275"/>
      <c r="EB18" s="275"/>
      <c r="EC18" s="275"/>
      <c r="ED18" s="275"/>
      <c r="EE18" s="275"/>
      <c r="EF18" s="275"/>
      <c r="EG18" s="275"/>
      <c r="EH18" s="275"/>
      <c r="EI18" s="275"/>
      <c r="EJ18" s="275"/>
      <c r="EK18" s="273">
        <v>0</v>
      </c>
      <c r="EL18" s="274"/>
      <c r="EM18" s="274"/>
      <c r="EN18" s="274"/>
      <c r="EO18" s="274"/>
      <c r="EP18" s="274"/>
      <c r="EQ18" s="274"/>
      <c r="ER18" s="274"/>
      <c r="ES18" s="274"/>
      <c r="ET18" s="274"/>
      <c r="EU18" s="274"/>
      <c r="EV18" s="274"/>
      <c r="EW18" s="276"/>
      <c r="EX18" s="279">
        <v>0</v>
      </c>
      <c r="EY18" s="279"/>
      <c r="EZ18" s="279"/>
      <c r="FA18" s="279"/>
      <c r="FB18" s="279"/>
      <c r="FC18" s="279"/>
      <c r="FD18" s="279"/>
      <c r="FE18" s="279"/>
      <c r="FF18" s="279"/>
      <c r="FG18" s="279"/>
      <c r="FH18" s="279"/>
      <c r="FI18" s="279"/>
      <c r="FJ18" s="280"/>
    </row>
    <row r="19" spans="1:166" ht="39" customHeight="1">
      <c r="A19" s="28" t="s">
        <v>182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9"/>
      <c r="AK19" s="103" t="s">
        <v>32</v>
      </c>
      <c r="AL19" s="104"/>
      <c r="AM19" s="104"/>
      <c r="AN19" s="104"/>
      <c r="AO19" s="104"/>
      <c r="AP19" s="104"/>
      <c r="AQ19" s="104" t="s">
        <v>132</v>
      </c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258">
        <v>40000</v>
      </c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257">
        <v>40000</v>
      </c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>
        <v>40000</v>
      </c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>
        <v>0</v>
      </c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>
        <v>0</v>
      </c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>
        <f t="shared" si="1"/>
        <v>40000</v>
      </c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>
        <f>BC19-DX19</f>
        <v>0</v>
      </c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>
        <f>BU19-DX19</f>
        <v>0</v>
      </c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78"/>
    </row>
    <row r="20" spans="1:166" ht="48" customHeight="1">
      <c r="A20" s="93" t="s">
        <v>185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4"/>
      <c r="AK20" s="271" t="s">
        <v>32</v>
      </c>
      <c r="AL20" s="272"/>
      <c r="AM20" s="272"/>
      <c r="AN20" s="272"/>
      <c r="AO20" s="272"/>
      <c r="AP20" s="272"/>
      <c r="AQ20" s="272" t="s">
        <v>183</v>
      </c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3">
        <f>BC21</f>
        <v>50000000</v>
      </c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3">
        <f>BU21</f>
        <v>50000000</v>
      </c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5">
        <f>CH21</f>
        <v>0</v>
      </c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>
        <v>0</v>
      </c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  <c r="DK20" s="275">
        <v>0</v>
      </c>
      <c r="DL20" s="275"/>
      <c r="DM20" s="275"/>
      <c r="DN20" s="275"/>
      <c r="DO20" s="275"/>
      <c r="DP20" s="275"/>
      <c r="DQ20" s="275"/>
      <c r="DR20" s="275"/>
      <c r="DS20" s="275"/>
      <c r="DT20" s="275"/>
      <c r="DU20" s="275"/>
      <c r="DV20" s="275"/>
      <c r="DW20" s="275"/>
      <c r="DX20" s="275">
        <f t="shared" si="1"/>
        <v>0</v>
      </c>
      <c r="DY20" s="275"/>
      <c r="DZ20" s="275"/>
      <c r="EA20" s="275"/>
      <c r="EB20" s="275"/>
      <c r="EC20" s="275"/>
      <c r="ED20" s="275"/>
      <c r="EE20" s="275"/>
      <c r="EF20" s="275"/>
      <c r="EG20" s="275"/>
      <c r="EH20" s="275"/>
      <c r="EI20" s="275"/>
      <c r="EJ20" s="275"/>
      <c r="EK20" s="273">
        <v>0</v>
      </c>
      <c r="EL20" s="274"/>
      <c r="EM20" s="274"/>
      <c r="EN20" s="274"/>
      <c r="EO20" s="274"/>
      <c r="EP20" s="274"/>
      <c r="EQ20" s="274"/>
      <c r="ER20" s="274"/>
      <c r="ES20" s="274"/>
      <c r="ET20" s="274"/>
      <c r="EU20" s="274"/>
      <c r="EV20" s="274"/>
      <c r="EW20" s="276"/>
      <c r="EX20" s="273">
        <v>0</v>
      </c>
      <c r="EY20" s="274"/>
      <c r="EZ20" s="274"/>
      <c r="FA20" s="274"/>
      <c r="FB20" s="274"/>
      <c r="FC20" s="274"/>
      <c r="FD20" s="274"/>
      <c r="FE20" s="274"/>
      <c r="FF20" s="274"/>
      <c r="FG20" s="274"/>
      <c r="FH20" s="274"/>
      <c r="FI20" s="274"/>
      <c r="FJ20" s="276"/>
    </row>
    <row r="21" spans="1:166" ht="63.75" customHeight="1">
      <c r="A21" s="28" t="s">
        <v>214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  <c r="AK21" s="103" t="s">
        <v>32</v>
      </c>
      <c r="AL21" s="104"/>
      <c r="AM21" s="104"/>
      <c r="AN21" s="104"/>
      <c r="AO21" s="104"/>
      <c r="AP21" s="104"/>
      <c r="AQ21" s="104" t="s">
        <v>184</v>
      </c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258">
        <v>50000000</v>
      </c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258">
        <v>50000000</v>
      </c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257">
        <v>0</v>
      </c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  <c r="CV21" s="257"/>
      <c r="CW21" s="257"/>
      <c r="CX21" s="257">
        <v>0</v>
      </c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>
        <v>0</v>
      </c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>
        <f t="shared" si="1"/>
        <v>0</v>
      </c>
      <c r="DY21" s="257"/>
      <c r="DZ21" s="257"/>
      <c r="EA21" s="257"/>
      <c r="EB21" s="257"/>
      <c r="EC21" s="257"/>
      <c r="ED21" s="257"/>
      <c r="EE21" s="257"/>
      <c r="EF21" s="257"/>
      <c r="EG21" s="257"/>
      <c r="EH21" s="257"/>
      <c r="EI21" s="257"/>
      <c r="EJ21" s="257"/>
      <c r="EK21" s="257">
        <f>BC21-DX21</f>
        <v>50000000</v>
      </c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>
        <f>BU21-DX21</f>
        <v>50000000</v>
      </c>
      <c r="EY21" s="257"/>
      <c r="EZ21" s="257"/>
      <c r="FA21" s="257"/>
      <c r="FB21" s="257"/>
      <c r="FC21" s="257"/>
      <c r="FD21" s="257"/>
      <c r="FE21" s="257"/>
      <c r="FF21" s="257"/>
      <c r="FG21" s="257"/>
      <c r="FH21" s="257"/>
      <c r="FI21" s="257"/>
      <c r="FJ21" s="278"/>
    </row>
    <row r="22" spans="1:166" ht="49.5" customHeight="1">
      <c r="A22" s="93" t="s">
        <v>156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4"/>
      <c r="AK22" s="271" t="s">
        <v>32</v>
      </c>
      <c r="AL22" s="272"/>
      <c r="AM22" s="272"/>
      <c r="AN22" s="272"/>
      <c r="AO22" s="272"/>
      <c r="AP22" s="272"/>
      <c r="AQ22" s="272" t="s">
        <v>157</v>
      </c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3">
        <f>BC23</f>
        <v>50000</v>
      </c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3">
        <f>BU23</f>
        <v>50000</v>
      </c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5">
        <f>CH23</f>
        <v>0</v>
      </c>
      <c r="CI22" s="275"/>
      <c r="CJ22" s="275"/>
      <c r="CK22" s="275"/>
      <c r="CL22" s="275"/>
      <c r="CM22" s="275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>
        <v>0</v>
      </c>
      <c r="CY22" s="275"/>
      <c r="CZ22" s="275"/>
      <c r="DA22" s="275"/>
      <c r="DB22" s="275"/>
      <c r="DC22" s="275"/>
      <c r="DD22" s="275"/>
      <c r="DE22" s="275"/>
      <c r="DF22" s="275"/>
      <c r="DG22" s="275"/>
      <c r="DH22" s="275"/>
      <c r="DI22" s="275"/>
      <c r="DJ22" s="275"/>
      <c r="DK22" s="275">
        <v>0</v>
      </c>
      <c r="DL22" s="275"/>
      <c r="DM22" s="275"/>
      <c r="DN22" s="275"/>
      <c r="DO22" s="275"/>
      <c r="DP22" s="275"/>
      <c r="DQ22" s="275"/>
      <c r="DR22" s="275"/>
      <c r="DS22" s="275"/>
      <c r="DT22" s="275"/>
      <c r="DU22" s="275"/>
      <c r="DV22" s="275"/>
      <c r="DW22" s="275"/>
      <c r="DX22" s="275">
        <f t="shared" si="1"/>
        <v>0</v>
      </c>
      <c r="DY22" s="275"/>
      <c r="DZ22" s="275"/>
      <c r="EA22" s="275"/>
      <c r="EB22" s="275"/>
      <c r="EC22" s="275"/>
      <c r="ED22" s="275"/>
      <c r="EE22" s="275"/>
      <c r="EF22" s="275"/>
      <c r="EG22" s="275"/>
      <c r="EH22" s="275"/>
      <c r="EI22" s="275"/>
      <c r="EJ22" s="275"/>
      <c r="EK22" s="273">
        <v>0</v>
      </c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6"/>
      <c r="EX22" s="273">
        <v>0</v>
      </c>
      <c r="EY22" s="274"/>
      <c r="EZ22" s="274"/>
      <c r="FA22" s="274"/>
      <c r="FB22" s="274"/>
      <c r="FC22" s="274"/>
      <c r="FD22" s="274"/>
      <c r="FE22" s="274"/>
      <c r="FF22" s="274"/>
      <c r="FG22" s="274"/>
      <c r="FH22" s="274"/>
      <c r="FI22" s="274"/>
      <c r="FJ22" s="276"/>
    </row>
    <row r="23" spans="1:166" ht="51" customHeight="1">
      <c r="A23" s="28" t="s">
        <v>187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103" t="s">
        <v>32</v>
      </c>
      <c r="AL23" s="104"/>
      <c r="AM23" s="104"/>
      <c r="AN23" s="104"/>
      <c r="AO23" s="104"/>
      <c r="AP23" s="104"/>
      <c r="AQ23" s="104" t="s">
        <v>186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258">
        <v>50000</v>
      </c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258">
        <v>50000</v>
      </c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257">
        <v>0</v>
      </c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>
        <v>0</v>
      </c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>
        <v>0</v>
      </c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>
        <f t="shared" si="1"/>
        <v>0</v>
      </c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>
        <f>BC23-DX23</f>
        <v>50000</v>
      </c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>
        <f>BU23-DX23</f>
        <v>50000</v>
      </c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78"/>
    </row>
    <row r="24" spans="1:166" ht="88.5" customHeight="1">
      <c r="A24" s="93" t="s">
        <v>252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4"/>
      <c r="AK24" s="271" t="s">
        <v>32</v>
      </c>
      <c r="AL24" s="272"/>
      <c r="AM24" s="272"/>
      <c r="AN24" s="272"/>
      <c r="AO24" s="272"/>
      <c r="AP24" s="272"/>
      <c r="AQ24" s="272" t="s">
        <v>250</v>
      </c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3">
        <f>BC25</f>
        <v>341005300</v>
      </c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5">
        <f>BU25</f>
        <v>0</v>
      </c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>
        <f>CH25</f>
        <v>0</v>
      </c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>
        <v>0</v>
      </c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  <c r="DK24" s="275">
        <v>0</v>
      </c>
      <c r="DL24" s="275"/>
      <c r="DM24" s="275"/>
      <c r="DN24" s="275"/>
      <c r="DO24" s="275"/>
      <c r="DP24" s="275"/>
      <c r="DQ24" s="275"/>
      <c r="DR24" s="275"/>
      <c r="DS24" s="275"/>
      <c r="DT24" s="275"/>
      <c r="DU24" s="275"/>
      <c r="DV24" s="275"/>
      <c r="DW24" s="275"/>
      <c r="DX24" s="275">
        <f t="shared" si="1"/>
        <v>0</v>
      </c>
      <c r="DY24" s="275"/>
      <c r="DZ24" s="275"/>
      <c r="EA24" s="275"/>
      <c r="EB24" s="275"/>
      <c r="EC24" s="275"/>
      <c r="ED24" s="275"/>
      <c r="EE24" s="275"/>
      <c r="EF24" s="275"/>
      <c r="EG24" s="275"/>
      <c r="EH24" s="275"/>
      <c r="EI24" s="275"/>
      <c r="EJ24" s="275"/>
      <c r="EK24" s="273">
        <v>0</v>
      </c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6"/>
      <c r="EX24" s="275">
        <v>0</v>
      </c>
      <c r="EY24" s="275"/>
      <c r="EZ24" s="275"/>
      <c r="FA24" s="275"/>
      <c r="FB24" s="275"/>
      <c r="FC24" s="275"/>
      <c r="FD24" s="275"/>
      <c r="FE24" s="275"/>
      <c r="FF24" s="275"/>
      <c r="FG24" s="275"/>
      <c r="FH24" s="275"/>
      <c r="FI24" s="275"/>
      <c r="FJ24" s="277"/>
    </row>
    <row r="25" spans="1:166" ht="28.5" customHeight="1">
      <c r="A25" s="28" t="s">
        <v>253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103" t="s">
        <v>32</v>
      </c>
      <c r="AL25" s="104"/>
      <c r="AM25" s="104"/>
      <c r="AN25" s="104"/>
      <c r="AO25" s="104"/>
      <c r="AP25" s="104"/>
      <c r="AQ25" s="104" t="s">
        <v>251</v>
      </c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258">
        <v>341005300</v>
      </c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257">
        <v>0</v>
      </c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>
        <v>0</v>
      </c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>
        <v>0</v>
      </c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>
        <v>0</v>
      </c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>
        <f t="shared" si="1"/>
        <v>0</v>
      </c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>
        <f>BC25-DX25</f>
        <v>341005300</v>
      </c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>
        <f>BU25-DX25</f>
        <v>0</v>
      </c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78"/>
    </row>
    <row r="26" spans="1:166" ht="107.25" customHeight="1">
      <c r="A26" s="93" t="s">
        <v>216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4"/>
      <c r="AK26" s="271" t="s">
        <v>32</v>
      </c>
      <c r="AL26" s="272"/>
      <c r="AM26" s="272"/>
      <c r="AN26" s="272"/>
      <c r="AO26" s="272"/>
      <c r="AP26" s="272"/>
      <c r="AQ26" s="272" t="s">
        <v>215</v>
      </c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3">
        <f>BC27</f>
        <v>1475922600</v>
      </c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5">
        <f>BU27</f>
        <v>0</v>
      </c>
      <c r="BV26" s="275"/>
      <c r="BW26" s="275"/>
      <c r="BX26" s="275"/>
      <c r="BY26" s="275"/>
      <c r="BZ26" s="275"/>
      <c r="CA26" s="275"/>
      <c r="CB26" s="275"/>
      <c r="CC26" s="275"/>
      <c r="CD26" s="275"/>
      <c r="CE26" s="275"/>
      <c r="CF26" s="275"/>
      <c r="CG26" s="275"/>
      <c r="CH26" s="275">
        <f>CH27</f>
        <v>0</v>
      </c>
      <c r="CI26" s="275"/>
      <c r="CJ26" s="275"/>
      <c r="CK26" s="275"/>
      <c r="CL26" s="275"/>
      <c r="CM26" s="275"/>
      <c r="CN26" s="275"/>
      <c r="CO26" s="275"/>
      <c r="CP26" s="275"/>
      <c r="CQ26" s="275"/>
      <c r="CR26" s="275"/>
      <c r="CS26" s="275"/>
      <c r="CT26" s="275"/>
      <c r="CU26" s="275"/>
      <c r="CV26" s="275"/>
      <c r="CW26" s="275"/>
      <c r="CX26" s="275">
        <v>0</v>
      </c>
      <c r="CY26" s="275"/>
      <c r="CZ26" s="275"/>
      <c r="DA26" s="275"/>
      <c r="DB26" s="275"/>
      <c r="DC26" s="275"/>
      <c r="DD26" s="275"/>
      <c r="DE26" s="275"/>
      <c r="DF26" s="275"/>
      <c r="DG26" s="275"/>
      <c r="DH26" s="275"/>
      <c r="DI26" s="275"/>
      <c r="DJ26" s="275"/>
      <c r="DK26" s="275">
        <v>0</v>
      </c>
      <c r="DL26" s="275"/>
      <c r="DM26" s="275"/>
      <c r="DN26" s="275"/>
      <c r="DO26" s="275"/>
      <c r="DP26" s="275"/>
      <c r="DQ26" s="275"/>
      <c r="DR26" s="275"/>
      <c r="DS26" s="275"/>
      <c r="DT26" s="275"/>
      <c r="DU26" s="275"/>
      <c r="DV26" s="275"/>
      <c r="DW26" s="275"/>
      <c r="DX26" s="275">
        <f t="shared" si="1"/>
        <v>0</v>
      </c>
      <c r="DY26" s="275"/>
      <c r="DZ26" s="275"/>
      <c r="EA26" s="275"/>
      <c r="EB26" s="275"/>
      <c r="EC26" s="275"/>
      <c r="ED26" s="275"/>
      <c r="EE26" s="275"/>
      <c r="EF26" s="275"/>
      <c r="EG26" s="275"/>
      <c r="EH26" s="275"/>
      <c r="EI26" s="275"/>
      <c r="EJ26" s="275"/>
      <c r="EK26" s="273">
        <v>0</v>
      </c>
      <c r="EL26" s="274"/>
      <c r="EM26" s="274"/>
      <c r="EN26" s="274"/>
      <c r="EO26" s="274"/>
      <c r="EP26" s="274"/>
      <c r="EQ26" s="274"/>
      <c r="ER26" s="274"/>
      <c r="ES26" s="274"/>
      <c r="ET26" s="274"/>
      <c r="EU26" s="274"/>
      <c r="EV26" s="274"/>
      <c r="EW26" s="276"/>
      <c r="EX26" s="273">
        <v>0</v>
      </c>
      <c r="EY26" s="274"/>
      <c r="EZ26" s="274"/>
      <c r="FA26" s="274"/>
      <c r="FB26" s="274"/>
      <c r="FC26" s="274"/>
      <c r="FD26" s="274"/>
      <c r="FE26" s="274"/>
      <c r="FF26" s="274"/>
      <c r="FG26" s="274"/>
      <c r="FH26" s="274"/>
      <c r="FI26" s="274"/>
      <c r="FJ26" s="276"/>
    </row>
    <row r="27" spans="1:166" ht="26.25" customHeight="1">
      <c r="A27" s="28" t="s">
        <v>253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103" t="s">
        <v>32</v>
      </c>
      <c r="AL27" s="104"/>
      <c r="AM27" s="104"/>
      <c r="AN27" s="104"/>
      <c r="AO27" s="104"/>
      <c r="AP27" s="104"/>
      <c r="AQ27" s="104" t="s">
        <v>239</v>
      </c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258">
        <v>1475922600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257">
        <v>0</v>
      </c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>
        <v>0</v>
      </c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>
        <v>0</v>
      </c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>
        <v>0</v>
      </c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>
        <f t="shared" si="1"/>
        <v>0</v>
      </c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>
        <f>BC27-DX27</f>
        <v>1475922600</v>
      </c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>
        <f>BU27-DX27</f>
        <v>0</v>
      </c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78"/>
    </row>
    <row r="28" spans="1:166" ht="33" customHeight="1">
      <c r="A28" s="93" t="s">
        <v>190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4"/>
      <c r="AK28" s="271" t="s">
        <v>32</v>
      </c>
      <c r="AL28" s="272"/>
      <c r="AM28" s="272"/>
      <c r="AN28" s="272"/>
      <c r="AO28" s="272"/>
      <c r="AP28" s="272"/>
      <c r="AQ28" s="272" t="s">
        <v>188</v>
      </c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3">
        <f>BC29</f>
        <v>1850000</v>
      </c>
      <c r="BD28" s="274"/>
      <c r="BE28" s="274"/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4"/>
      <c r="BQ28" s="274"/>
      <c r="BR28" s="274"/>
      <c r="BS28" s="274"/>
      <c r="BT28" s="274"/>
      <c r="BU28" s="273">
        <f>BU29</f>
        <v>1850000</v>
      </c>
      <c r="BV28" s="274"/>
      <c r="BW28" s="274"/>
      <c r="BX28" s="274"/>
      <c r="BY28" s="274"/>
      <c r="BZ28" s="274"/>
      <c r="CA28" s="274"/>
      <c r="CB28" s="274"/>
      <c r="CC28" s="274"/>
      <c r="CD28" s="274"/>
      <c r="CE28" s="274"/>
      <c r="CF28" s="274"/>
      <c r="CG28" s="274"/>
      <c r="CH28" s="275">
        <f>CH29</f>
        <v>7000</v>
      </c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>
        <v>0</v>
      </c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  <c r="DK28" s="275">
        <v>0</v>
      </c>
      <c r="DL28" s="275"/>
      <c r="DM28" s="275"/>
      <c r="DN28" s="275"/>
      <c r="DO28" s="275"/>
      <c r="DP28" s="275"/>
      <c r="DQ28" s="275"/>
      <c r="DR28" s="275"/>
      <c r="DS28" s="275"/>
      <c r="DT28" s="275"/>
      <c r="DU28" s="275"/>
      <c r="DV28" s="275"/>
      <c r="DW28" s="275"/>
      <c r="DX28" s="275">
        <f t="shared" si="1"/>
        <v>7000</v>
      </c>
      <c r="DY28" s="275"/>
      <c r="DZ28" s="275"/>
      <c r="EA28" s="275"/>
      <c r="EB28" s="275"/>
      <c r="EC28" s="275"/>
      <c r="ED28" s="275"/>
      <c r="EE28" s="275"/>
      <c r="EF28" s="275"/>
      <c r="EG28" s="275"/>
      <c r="EH28" s="275"/>
      <c r="EI28" s="275"/>
      <c r="EJ28" s="275"/>
      <c r="EK28" s="273">
        <v>0</v>
      </c>
      <c r="EL28" s="274"/>
      <c r="EM28" s="274"/>
      <c r="EN28" s="274"/>
      <c r="EO28" s="274"/>
      <c r="EP28" s="274"/>
      <c r="EQ28" s="274"/>
      <c r="ER28" s="274"/>
      <c r="ES28" s="274"/>
      <c r="ET28" s="274"/>
      <c r="EU28" s="274"/>
      <c r="EV28" s="274"/>
      <c r="EW28" s="276"/>
      <c r="EX28" s="273">
        <v>0</v>
      </c>
      <c r="EY28" s="274"/>
      <c r="EZ28" s="274"/>
      <c r="FA28" s="274"/>
      <c r="FB28" s="274"/>
      <c r="FC28" s="274"/>
      <c r="FD28" s="274"/>
      <c r="FE28" s="274"/>
      <c r="FF28" s="274"/>
      <c r="FG28" s="274"/>
      <c r="FH28" s="274"/>
      <c r="FI28" s="274"/>
      <c r="FJ28" s="276"/>
    </row>
    <row r="29" spans="1:166" ht="31.5" customHeight="1">
      <c r="A29" s="28" t="s">
        <v>182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103" t="s">
        <v>32</v>
      </c>
      <c r="AL29" s="104"/>
      <c r="AM29" s="104"/>
      <c r="AN29" s="104"/>
      <c r="AO29" s="104"/>
      <c r="AP29" s="104"/>
      <c r="AQ29" s="104" t="s">
        <v>189</v>
      </c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258">
        <v>1850000</v>
      </c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258">
        <v>1850000</v>
      </c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257">
        <v>7000</v>
      </c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>
        <v>0</v>
      </c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>
        <v>0</v>
      </c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>
        <f t="shared" si="1"/>
        <v>7000</v>
      </c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>
        <f>BC29-DX29</f>
        <v>1843000</v>
      </c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>
        <f>BU29-DX29</f>
        <v>1843000</v>
      </c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78"/>
    </row>
    <row r="30" spans="1:166" ht="31.5" customHeight="1">
      <c r="A30" s="93" t="s">
        <v>190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4"/>
      <c r="AK30" s="271" t="s">
        <v>32</v>
      </c>
      <c r="AL30" s="272"/>
      <c r="AM30" s="272"/>
      <c r="AN30" s="272"/>
      <c r="AO30" s="272"/>
      <c r="AP30" s="272"/>
      <c r="AQ30" s="272" t="s">
        <v>191</v>
      </c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3">
        <f>BC31</f>
        <v>448900</v>
      </c>
      <c r="BD30" s="274"/>
      <c r="BE30" s="274"/>
      <c r="BF30" s="274"/>
      <c r="BG30" s="274"/>
      <c r="BH30" s="274"/>
      <c r="BI30" s="274"/>
      <c r="BJ30" s="274"/>
      <c r="BK30" s="274"/>
      <c r="BL30" s="274"/>
      <c r="BM30" s="274"/>
      <c r="BN30" s="274"/>
      <c r="BO30" s="274"/>
      <c r="BP30" s="274"/>
      <c r="BQ30" s="274"/>
      <c r="BR30" s="274"/>
      <c r="BS30" s="274"/>
      <c r="BT30" s="274"/>
      <c r="BU30" s="273">
        <f>BU31</f>
        <v>448900</v>
      </c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5">
        <f>CH31</f>
        <v>98900</v>
      </c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>
        <v>0</v>
      </c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>
        <v>0</v>
      </c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>
        <f aca="true" t="shared" si="2" ref="DX30:DX35">CH30</f>
        <v>98900</v>
      </c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3">
        <v>0</v>
      </c>
      <c r="EL30" s="274"/>
      <c r="EM30" s="274"/>
      <c r="EN30" s="274"/>
      <c r="EO30" s="274"/>
      <c r="EP30" s="274"/>
      <c r="EQ30" s="274"/>
      <c r="ER30" s="274"/>
      <c r="ES30" s="274"/>
      <c r="ET30" s="274"/>
      <c r="EU30" s="274"/>
      <c r="EV30" s="274"/>
      <c r="EW30" s="276"/>
      <c r="EX30" s="273">
        <v>0</v>
      </c>
      <c r="EY30" s="274"/>
      <c r="EZ30" s="274"/>
      <c r="FA30" s="274"/>
      <c r="FB30" s="274"/>
      <c r="FC30" s="274"/>
      <c r="FD30" s="274"/>
      <c r="FE30" s="274"/>
      <c r="FF30" s="274"/>
      <c r="FG30" s="274"/>
      <c r="FH30" s="274"/>
      <c r="FI30" s="274"/>
      <c r="FJ30" s="276"/>
    </row>
    <row r="31" spans="1:166" ht="31.5" customHeight="1">
      <c r="A31" s="28" t="s">
        <v>182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103" t="s">
        <v>32</v>
      </c>
      <c r="AL31" s="104"/>
      <c r="AM31" s="104"/>
      <c r="AN31" s="104"/>
      <c r="AO31" s="104"/>
      <c r="AP31" s="104"/>
      <c r="AQ31" s="104" t="s">
        <v>217</v>
      </c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258">
        <v>448900</v>
      </c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258">
        <v>448900</v>
      </c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257">
        <v>98900</v>
      </c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>
        <v>0</v>
      </c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>
        <v>0</v>
      </c>
      <c r="DL31" s="257"/>
      <c r="DM31" s="257"/>
      <c r="DN31" s="257"/>
      <c r="DO31" s="257"/>
      <c r="DP31" s="257"/>
      <c r="DQ31" s="257"/>
      <c r="DR31" s="257"/>
      <c r="DS31" s="257"/>
      <c r="DT31" s="257"/>
      <c r="DU31" s="257"/>
      <c r="DV31" s="257"/>
      <c r="DW31" s="257"/>
      <c r="DX31" s="257">
        <f t="shared" si="2"/>
        <v>98900</v>
      </c>
      <c r="DY31" s="257"/>
      <c r="DZ31" s="257"/>
      <c r="EA31" s="257"/>
      <c r="EB31" s="257"/>
      <c r="EC31" s="257"/>
      <c r="ED31" s="257"/>
      <c r="EE31" s="257"/>
      <c r="EF31" s="257"/>
      <c r="EG31" s="257"/>
      <c r="EH31" s="257"/>
      <c r="EI31" s="257"/>
      <c r="EJ31" s="257"/>
      <c r="EK31" s="257">
        <f>BC31-DX31</f>
        <v>350000</v>
      </c>
      <c r="EL31" s="257"/>
      <c r="EM31" s="257"/>
      <c r="EN31" s="257"/>
      <c r="EO31" s="257"/>
      <c r="EP31" s="257"/>
      <c r="EQ31" s="257"/>
      <c r="ER31" s="257"/>
      <c r="ES31" s="257"/>
      <c r="ET31" s="257"/>
      <c r="EU31" s="257"/>
      <c r="EV31" s="257"/>
      <c r="EW31" s="257"/>
      <c r="EX31" s="257">
        <f>BU31-DX31</f>
        <v>350000</v>
      </c>
      <c r="EY31" s="257"/>
      <c r="EZ31" s="257"/>
      <c r="FA31" s="257"/>
      <c r="FB31" s="257"/>
      <c r="FC31" s="257"/>
      <c r="FD31" s="257"/>
      <c r="FE31" s="257"/>
      <c r="FF31" s="257"/>
      <c r="FG31" s="257"/>
      <c r="FH31" s="257"/>
      <c r="FI31" s="257"/>
      <c r="FJ31" s="278"/>
    </row>
    <row r="32" spans="1:166" ht="31.5" customHeight="1">
      <c r="A32" s="93" t="s">
        <v>190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4"/>
      <c r="AK32" s="271" t="s">
        <v>32</v>
      </c>
      <c r="AL32" s="272"/>
      <c r="AM32" s="272"/>
      <c r="AN32" s="272"/>
      <c r="AO32" s="272"/>
      <c r="AP32" s="272"/>
      <c r="AQ32" s="272" t="s">
        <v>191</v>
      </c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3">
        <f>BC33</f>
        <v>901100</v>
      </c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3">
        <f>BU33</f>
        <v>901100</v>
      </c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5">
        <f>CH33</f>
        <v>99600</v>
      </c>
      <c r="CI32" s="275"/>
      <c r="CJ32" s="275"/>
      <c r="CK32" s="275"/>
      <c r="CL32" s="275"/>
      <c r="CM32" s="275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>
        <v>0</v>
      </c>
      <c r="CY32" s="275"/>
      <c r="CZ32" s="275"/>
      <c r="DA32" s="275"/>
      <c r="DB32" s="275"/>
      <c r="DC32" s="275"/>
      <c r="DD32" s="275"/>
      <c r="DE32" s="275"/>
      <c r="DF32" s="275"/>
      <c r="DG32" s="275"/>
      <c r="DH32" s="275"/>
      <c r="DI32" s="275"/>
      <c r="DJ32" s="275"/>
      <c r="DK32" s="275">
        <v>0</v>
      </c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>
        <f t="shared" si="2"/>
        <v>99600</v>
      </c>
      <c r="DY32" s="275"/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3">
        <v>0</v>
      </c>
      <c r="EL32" s="274"/>
      <c r="EM32" s="274"/>
      <c r="EN32" s="274"/>
      <c r="EO32" s="274"/>
      <c r="EP32" s="274"/>
      <c r="EQ32" s="274"/>
      <c r="ER32" s="274"/>
      <c r="ES32" s="274"/>
      <c r="ET32" s="274"/>
      <c r="EU32" s="274"/>
      <c r="EV32" s="274"/>
      <c r="EW32" s="276"/>
      <c r="EX32" s="273">
        <v>0</v>
      </c>
      <c r="EY32" s="274"/>
      <c r="EZ32" s="274"/>
      <c r="FA32" s="274"/>
      <c r="FB32" s="274"/>
      <c r="FC32" s="274"/>
      <c r="FD32" s="274"/>
      <c r="FE32" s="274"/>
      <c r="FF32" s="274"/>
      <c r="FG32" s="274"/>
      <c r="FH32" s="274"/>
      <c r="FI32" s="274"/>
      <c r="FJ32" s="276"/>
    </row>
    <row r="33" spans="1:166" ht="43.5" customHeight="1">
      <c r="A33" s="28" t="s">
        <v>219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103" t="s">
        <v>32</v>
      </c>
      <c r="AL33" s="104"/>
      <c r="AM33" s="104"/>
      <c r="AN33" s="104"/>
      <c r="AO33" s="104"/>
      <c r="AP33" s="104"/>
      <c r="AQ33" s="104" t="s">
        <v>218</v>
      </c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258">
        <v>901100</v>
      </c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258">
        <v>901100</v>
      </c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257">
        <v>99600</v>
      </c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>
        <v>0</v>
      </c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>
        <v>0</v>
      </c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>
        <f t="shared" si="2"/>
        <v>99600</v>
      </c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>
        <f>BC33-DX33</f>
        <v>801500</v>
      </c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>
        <f>BU33-DX33</f>
        <v>801500</v>
      </c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78"/>
    </row>
    <row r="34" spans="1:166" ht="88.5" customHeight="1">
      <c r="A34" s="93" t="s">
        <v>261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4"/>
      <c r="AK34" s="271" t="s">
        <v>32</v>
      </c>
      <c r="AL34" s="272"/>
      <c r="AM34" s="272"/>
      <c r="AN34" s="272"/>
      <c r="AO34" s="272"/>
      <c r="AP34" s="272"/>
      <c r="AQ34" s="272" t="s">
        <v>220</v>
      </c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3">
        <f>BC35</f>
        <v>153970000</v>
      </c>
      <c r="BD34" s="274"/>
      <c r="BE34" s="274"/>
      <c r="BF34" s="274"/>
      <c r="BG34" s="274"/>
      <c r="BH34" s="274"/>
      <c r="BI34" s="274"/>
      <c r="BJ34" s="274"/>
      <c r="BK34" s="274"/>
      <c r="BL34" s="274"/>
      <c r="BM34" s="274"/>
      <c r="BN34" s="274"/>
      <c r="BO34" s="274"/>
      <c r="BP34" s="274"/>
      <c r="BQ34" s="274"/>
      <c r="BR34" s="274"/>
      <c r="BS34" s="274"/>
      <c r="BT34" s="274"/>
      <c r="BU34" s="273">
        <f>BU35</f>
        <v>153970000</v>
      </c>
      <c r="BV34" s="274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5">
        <f>CH35</f>
        <v>0</v>
      </c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>
        <v>0</v>
      </c>
      <c r="CY34" s="275"/>
      <c r="CZ34" s="275"/>
      <c r="DA34" s="275"/>
      <c r="DB34" s="275"/>
      <c r="DC34" s="275"/>
      <c r="DD34" s="275"/>
      <c r="DE34" s="275"/>
      <c r="DF34" s="275"/>
      <c r="DG34" s="275"/>
      <c r="DH34" s="275"/>
      <c r="DI34" s="275"/>
      <c r="DJ34" s="275"/>
      <c r="DK34" s="275">
        <v>0</v>
      </c>
      <c r="DL34" s="275"/>
      <c r="DM34" s="275"/>
      <c r="DN34" s="275"/>
      <c r="DO34" s="275"/>
      <c r="DP34" s="275"/>
      <c r="DQ34" s="275"/>
      <c r="DR34" s="275"/>
      <c r="DS34" s="275"/>
      <c r="DT34" s="275"/>
      <c r="DU34" s="275"/>
      <c r="DV34" s="275"/>
      <c r="DW34" s="275"/>
      <c r="DX34" s="275">
        <f t="shared" si="2"/>
        <v>0</v>
      </c>
      <c r="DY34" s="275"/>
      <c r="DZ34" s="275"/>
      <c r="EA34" s="275"/>
      <c r="EB34" s="275"/>
      <c r="EC34" s="275"/>
      <c r="ED34" s="275"/>
      <c r="EE34" s="275"/>
      <c r="EF34" s="275"/>
      <c r="EG34" s="275"/>
      <c r="EH34" s="275"/>
      <c r="EI34" s="275"/>
      <c r="EJ34" s="275"/>
      <c r="EK34" s="273">
        <v>0</v>
      </c>
      <c r="EL34" s="274"/>
      <c r="EM34" s="274"/>
      <c r="EN34" s="274"/>
      <c r="EO34" s="274"/>
      <c r="EP34" s="274"/>
      <c r="EQ34" s="274"/>
      <c r="ER34" s="274"/>
      <c r="ES34" s="274"/>
      <c r="ET34" s="274"/>
      <c r="EU34" s="274"/>
      <c r="EV34" s="274"/>
      <c r="EW34" s="276"/>
      <c r="EX34" s="273">
        <v>0</v>
      </c>
      <c r="EY34" s="274"/>
      <c r="EZ34" s="274"/>
      <c r="FA34" s="274"/>
      <c r="FB34" s="274"/>
      <c r="FC34" s="274"/>
      <c r="FD34" s="274"/>
      <c r="FE34" s="274"/>
      <c r="FF34" s="274"/>
      <c r="FG34" s="274"/>
      <c r="FH34" s="274"/>
      <c r="FI34" s="274"/>
      <c r="FJ34" s="276"/>
    </row>
    <row r="35" spans="1:166" ht="43.5" customHeight="1">
      <c r="A35" s="28" t="s">
        <v>222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  <c r="AK35" s="103" t="s">
        <v>32</v>
      </c>
      <c r="AL35" s="104"/>
      <c r="AM35" s="104"/>
      <c r="AN35" s="104"/>
      <c r="AO35" s="104"/>
      <c r="AP35" s="104"/>
      <c r="AQ35" s="104" t="s">
        <v>221</v>
      </c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258">
        <v>153970000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258">
        <v>153970000</v>
      </c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257">
        <v>0</v>
      </c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>
        <v>0</v>
      </c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>
        <v>0</v>
      </c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>
        <f t="shared" si="2"/>
        <v>0</v>
      </c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>
        <f>BC35-DX35</f>
        <v>153970000</v>
      </c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>
        <f>BU35-DX35</f>
        <v>153970000</v>
      </c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78"/>
    </row>
    <row r="36" spans="1:166" ht="53.25" customHeight="1">
      <c r="A36" s="93" t="s">
        <v>136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/>
      <c r="AK36" s="271" t="s">
        <v>32</v>
      </c>
      <c r="AL36" s="272"/>
      <c r="AM36" s="272"/>
      <c r="AN36" s="272"/>
      <c r="AO36" s="272"/>
      <c r="AP36" s="272"/>
      <c r="AQ36" s="272" t="s">
        <v>135</v>
      </c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3">
        <f>BC37</f>
        <v>11622000</v>
      </c>
      <c r="BD36" s="274"/>
      <c r="BE36" s="274"/>
      <c r="BF36" s="274"/>
      <c r="BG36" s="274"/>
      <c r="BH36" s="274"/>
      <c r="BI36" s="274"/>
      <c r="BJ36" s="274"/>
      <c r="BK36" s="274"/>
      <c r="BL36" s="274"/>
      <c r="BM36" s="274"/>
      <c r="BN36" s="274"/>
      <c r="BO36" s="274"/>
      <c r="BP36" s="274"/>
      <c r="BQ36" s="274"/>
      <c r="BR36" s="274"/>
      <c r="BS36" s="274"/>
      <c r="BT36" s="274"/>
      <c r="BU36" s="273">
        <f>BU37</f>
        <v>11622000</v>
      </c>
      <c r="BV36" s="274"/>
      <c r="BW36" s="274"/>
      <c r="BX36" s="274"/>
      <c r="BY36" s="274"/>
      <c r="BZ36" s="274"/>
      <c r="CA36" s="274"/>
      <c r="CB36" s="274"/>
      <c r="CC36" s="274"/>
      <c r="CD36" s="274"/>
      <c r="CE36" s="274"/>
      <c r="CF36" s="274"/>
      <c r="CG36" s="274"/>
      <c r="CH36" s="275">
        <f>CH37</f>
        <v>5285500</v>
      </c>
      <c r="CI36" s="275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>
        <v>0</v>
      </c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>
        <v>0</v>
      </c>
      <c r="DL36" s="275"/>
      <c r="DM36" s="275"/>
      <c r="DN36" s="275"/>
      <c r="DO36" s="275"/>
      <c r="DP36" s="275"/>
      <c r="DQ36" s="275"/>
      <c r="DR36" s="275"/>
      <c r="DS36" s="275"/>
      <c r="DT36" s="275"/>
      <c r="DU36" s="275"/>
      <c r="DV36" s="275"/>
      <c r="DW36" s="275"/>
      <c r="DX36" s="275">
        <f aca="true" t="shared" si="3" ref="DX36:DX41">CH36</f>
        <v>5285500</v>
      </c>
      <c r="DY36" s="275"/>
      <c r="DZ36" s="275"/>
      <c r="EA36" s="275"/>
      <c r="EB36" s="275"/>
      <c r="EC36" s="275"/>
      <c r="ED36" s="275"/>
      <c r="EE36" s="275"/>
      <c r="EF36" s="275"/>
      <c r="EG36" s="275"/>
      <c r="EH36" s="275"/>
      <c r="EI36" s="275"/>
      <c r="EJ36" s="275"/>
      <c r="EK36" s="273">
        <v>0</v>
      </c>
      <c r="EL36" s="274"/>
      <c r="EM36" s="274"/>
      <c r="EN36" s="274"/>
      <c r="EO36" s="274"/>
      <c r="EP36" s="274"/>
      <c r="EQ36" s="274"/>
      <c r="ER36" s="274"/>
      <c r="ES36" s="274"/>
      <c r="ET36" s="274"/>
      <c r="EU36" s="274"/>
      <c r="EV36" s="274"/>
      <c r="EW36" s="276"/>
      <c r="EX36" s="273">
        <v>0</v>
      </c>
      <c r="EY36" s="274"/>
      <c r="EZ36" s="274"/>
      <c r="FA36" s="274"/>
      <c r="FB36" s="274"/>
      <c r="FC36" s="274"/>
      <c r="FD36" s="274"/>
      <c r="FE36" s="274"/>
      <c r="FF36" s="274"/>
      <c r="FG36" s="274"/>
      <c r="FH36" s="274"/>
      <c r="FI36" s="274"/>
      <c r="FJ36" s="276"/>
    </row>
    <row r="37" spans="1:166" ht="42.75" customHeight="1">
      <c r="A37" s="28" t="s">
        <v>119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103" t="s">
        <v>32</v>
      </c>
      <c r="AL37" s="104"/>
      <c r="AM37" s="104"/>
      <c r="AN37" s="104"/>
      <c r="AO37" s="104"/>
      <c r="AP37" s="104"/>
      <c r="AQ37" s="104" t="s">
        <v>134</v>
      </c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258">
        <v>11622000</v>
      </c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258">
        <v>11622000</v>
      </c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257">
        <v>5285500</v>
      </c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>
        <v>0</v>
      </c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>
        <v>0</v>
      </c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>
        <f t="shared" si="3"/>
        <v>5285500</v>
      </c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>
        <f>BC37-DX37</f>
        <v>6336500</v>
      </c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>
        <f>BU37-DX37</f>
        <v>6336500</v>
      </c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78"/>
    </row>
    <row r="38" spans="1:166" ht="75.75" customHeight="1">
      <c r="A38" s="93" t="s">
        <v>158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/>
      <c r="AK38" s="271" t="s">
        <v>32</v>
      </c>
      <c r="AL38" s="272"/>
      <c r="AM38" s="272"/>
      <c r="AN38" s="272"/>
      <c r="AO38" s="272"/>
      <c r="AP38" s="272"/>
      <c r="AQ38" s="272" t="s">
        <v>138</v>
      </c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3">
        <f>BC39</f>
        <v>1004146300</v>
      </c>
      <c r="BD38" s="274"/>
      <c r="BE38" s="274"/>
      <c r="BF38" s="274"/>
      <c r="BG38" s="274"/>
      <c r="BH38" s="274"/>
      <c r="BI38" s="274"/>
      <c r="BJ38" s="274"/>
      <c r="BK38" s="274"/>
      <c r="BL38" s="274"/>
      <c r="BM38" s="274"/>
      <c r="BN38" s="274"/>
      <c r="BO38" s="274"/>
      <c r="BP38" s="274"/>
      <c r="BQ38" s="274"/>
      <c r="BR38" s="274"/>
      <c r="BS38" s="274"/>
      <c r="BT38" s="274"/>
      <c r="BU38" s="273">
        <f>BU39</f>
        <v>1004146300</v>
      </c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>
        <f>CH39</f>
        <v>602487780</v>
      </c>
      <c r="CI38" s="274"/>
      <c r="CJ38" s="274"/>
      <c r="CK38" s="274"/>
      <c r="CL38" s="274"/>
      <c r="CM38" s="274"/>
      <c r="CN38" s="274"/>
      <c r="CO38" s="274"/>
      <c r="CP38" s="274"/>
      <c r="CQ38" s="274"/>
      <c r="CR38" s="274"/>
      <c r="CS38" s="274"/>
      <c r="CT38" s="274"/>
      <c r="CU38" s="274"/>
      <c r="CV38" s="274"/>
      <c r="CW38" s="274"/>
      <c r="CX38" s="275">
        <v>0</v>
      </c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>
        <v>0</v>
      </c>
      <c r="DL38" s="275"/>
      <c r="DM38" s="275"/>
      <c r="DN38" s="275"/>
      <c r="DO38" s="275"/>
      <c r="DP38" s="275"/>
      <c r="DQ38" s="275"/>
      <c r="DR38" s="275"/>
      <c r="DS38" s="275"/>
      <c r="DT38" s="275"/>
      <c r="DU38" s="275"/>
      <c r="DV38" s="275"/>
      <c r="DW38" s="275"/>
      <c r="DX38" s="273">
        <f t="shared" si="3"/>
        <v>602487780</v>
      </c>
      <c r="DY38" s="274"/>
      <c r="DZ38" s="274"/>
      <c r="EA38" s="274"/>
      <c r="EB38" s="274"/>
      <c r="EC38" s="274"/>
      <c r="ED38" s="274"/>
      <c r="EE38" s="274"/>
      <c r="EF38" s="274"/>
      <c r="EG38" s="274"/>
      <c r="EH38" s="274"/>
      <c r="EI38" s="274"/>
      <c r="EJ38" s="274"/>
      <c r="EK38" s="273">
        <v>0</v>
      </c>
      <c r="EL38" s="274"/>
      <c r="EM38" s="274"/>
      <c r="EN38" s="274"/>
      <c r="EO38" s="274"/>
      <c r="EP38" s="274"/>
      <c r="EQ38" s="274"/>
      <c r="ER38" s="274"/>
      <c r="ES38" s="274"/>
      <c r="ET38" s="274"/>
      <c r="EU38" s="274"/>
      <c r="EV38" s="274"/>
      <c r="EW38" s="276"/>
      <c r="EX38" s="273">
        <v>0</v>
      </c>
      <c r="EY38" s="274"/>
      <c r="EZ38" s="274"/>
      <c r="FA38" s="274"/>
      <c r="FB38" s="274"/>
      <c r="FC38" s="274"/>
      <c r="FD38" s="274"/>
      <c r="FE38" s="274"/>
      <c r="FF38" s="274"/>
      <c r="FG38" s="274"/>
      <c r="FH38" s="274"/>
      <c r="FI38" s="274"/>
      <c r="FJ38" s="276"/>
    </row>
    <row r="39" spans="1:166" ht="42.75" customHeight="1">
      <c r="A39" s="28" t="s">
        <v>120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103" t="s">
        <v>32</v>
      </c>
      <c r="AL39" s="104"/>
      <c r="AM39" s="104"/>
      <c r="AN39" s="104"/>
      <c r="AO39" s="104"/>
      <c r="AP39" s="104"/>
      <c r="AQ39" s="104" t="s">
        <v>137</v>
      </c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258">
        <v>1004146300</v>
      </c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258">
        <v>1004146300</v>
      </c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258">
        <v>602487780</v>
      </c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257">
        <v>0</v>
      </c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>
        <v>0</v>
      </c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8">
        <f t="shared" si="3"/>
        <v>602487780</v>
      </c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258">
        <f>BC39-DX39</f>
        <v>401658520</v>
      </c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258">
        <f>BU39-DX39</f>
        <v>401658520</v>
      </c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6"/>
    </row>
    <row r="40" spans="1:166" ht="74.25" customHeight="1">
      <c r="A40" s="93" t="s">
        <v>141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271" t="s">
        <v>32</v>
      </c>
      <c r="AL40" s="272"/>
      <c r="AM40" s="272"/>
      <c r="AN40" s="272"/>
      <c r="AO40" s="272"/>
      <c r="AP40" s="272"/>
      <c r="AQ40" s="272" t="s">
        <v>140</v>
      </c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5">
        <f>BC41</f>
        <v>147436200</v>
      </c>
      <c r="BD40" s="275"/>
      <c r="BE40" s="275"/>
      <c r="BF40" s="275"/>
      <c r="BG40" s="275"/>
      <c r="BH40" s="275"/>
      <c r="BI40" s="275"/>
      <c r="BJ40" s="275"/>
      <c r="BK40" s="275"/>
      <c r="BL40" s="275"/>
      <c r="BM40" s="275"/>
      <c r="BN40" s="275"/>
      <c r="BO40" s="275"/>
      <c r="BP40" s="275"/>
      <c r="BQ40" s="275"/>
      <c r="BR40" s="275"/>
      <c r="BS40" s="275"/>
      <c r="BT40" s="275"/>
      <c r="BU40" s="273">
        <f>BU41</f>
        <v>147436200</v>
      </c>
      <c r="BV40" s="274"/>
      <c r="BW40" s="274"/>
      <c r="BX40" s="274"/>
      <c r="BY40" s="274"/>
      <c r="BZ40" s="274"/>
      <c r="CA40" s="274"/>
      <c r="CB40" s="274"/>
      <c r="CC40" s="274"/>
      <c r="CD40" s="274"/>
      <c r="CE40" s="274"/>
      <c r="CF40" s="274"/>
      <c r="CG40" s="274"/>
      <c r="CH40" s="275">
        <f>CH41</f>
        <v>1236536.73</v>
      </c>
      <c r="CI40" s="275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>
        <v>0</v>
      </c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>
        <v>0</v>
      </c>
      <c r="DL40" s="275"/>
      <c r="DM40" s="275"/>
      <c r="DN40" s="275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>
        <f t="shared" si="3"/>
        <v>1236536.73</v>
      </c>
      <c r="DY40" s="275"/>
      <c r="DZ40" s="275"/>
      <c r="EA40" s="275"/>
      <c r="EB40" s="275"/>
      <c r="EC40" s="275"/>
      <c r="ED40" s="275"/>
      <c r="EE40" s="275"/>
      <c r="EF40" s="275"/>
      <c r="EG40" s="275"/>
      <c r="EH40" s="275"/>
      <c r="EI40" s="275"/>
      <c r="EJ40" s="275"/>
      <c r="EK40" s="273">
        <v>0</v>
      </c>
      <c r="EL40" s="274"/>
      <c r="EM40" s="274"/>
      <c r="EN40" s="274"/>
      <c r="EO40" s="274"/>
      <c r="EP40" s="274"/>
      <c r="EQ40" s="274"/>
      <c r="ER40" s="274"/>
      <c r="ES40" s="274"/>
      <c r="ET40" s="274"/>
      <c r="EU40" s="274"/>
      <c r="EV40" s="274"/>
      <c r="EW40" s="276"/>
      <c r="EX40" s="273">
        <v>0</v>
      </c>
      <c r="EY40" s="274"/>
      <c r="EZ40" s="274"/>
      <c r="FA40" s="274"/>
      <c r="FB40" s="274"/>
      <c r="FC40" s="274"/>
      <c r="FD40" s="274"/>
      <c r="FE40" s="274"/>
      <c r="FF40" s="274"/>
      <c r="FG40" s="274"/>
      <c r="FH40" s="274"/>
      <c r="FI40" s="274"/>
      <c r="FJ40" s="276"/>
    </row>
    <row r="41" spans="1:166" ht="28.5" customHeight="1">
      <c r="A41" s="28" t="s">
        <v>121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103" t="s">
        <v>32</v>
      </c>
      <c r="AL41" s="104"/>
      <c r="AM41" s="104"/>
      <c r="AN41" s="104"/>
      <c r="AO41" s="104"/>
      <c r="AP41" s="104"/>
      <c r="AQ41" s="104" t="s">
        <v>139</v>
      </c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257">
        <v>147436200</v>
      </c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8">
        <v>147436200</v>
      </c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257">
        <v>1236536.73</v>
      </c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>
        <v>0</v>
      </c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>
        <v>0</v>
      </c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>
        <f t="shared" si="3"/>
        <v>1236536.73</v>
      </c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>
        <f>BC41-DX41</f>
        <v>146199663.27</v>
      </c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>
        <f>BU41-DX41</f>
        <v>146199663.27</v>
      </c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78"/>
    </row>
    <row r="42" spans="1:166" ht="109.5" customHeight="1">
      <c r="A42" s="93" t="s">
        <v>198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271" t="s">
        <v>32</v>
      </c>
      <c r="AL42" s="272"/>
      <c r="AM42" s="272"/>
      <c r="AN42" s="272"/>
      <c r="AO42" s="272"/>
      <c r="AP42" s="272"/>
      <c r="AQ42" s="272" t="s">
        <v>196</v>
      </c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5">
        <f>BC43</f>
        <v>400000000</v>
      </c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3">
        <f>BU43</f>
        <v>400000000</v>
      </c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5">
        <f>CH43</f>
        <v>0</v>
      </c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>
        <v>0</v>
      </c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>
        <v>0</v>
      </c>
      <c r="DL42" s="275"/>
      <c r="DM42" s="275"/>
      <c r="DN42" s="275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>
        <f aca="true" t="shared" si="4" ref="DX42:DX47">CH42</f>
        <v>0</v>
      </c>
      <c r="DY42" s="275"/>
      <c r="DZ42" s="275"/>
      <c r="EA42" s="275"/>
      <c r="EB42" s="275"/>
      <c r="EC42" s="275"/>
      <c r="ED42" s="275"/>
      <c r="EE42" s="275"/>
      <c r="EF42" s="275"/>
      <c r="EG42" s="275"/>
      <c r="EH42" s="275"/>
      <c r="EI42" s="275"/>
      <c r="EJ42" s="275"/>
      <c r="EK42" s="273">
        <v>0</v>
      </c>
      <c r="EL42" s="274"/>
      <c r="EM42" s="274"/>
      <c r="EN42" s="274"/>
      <c r="EO42" s="274"/>
      <c r="EP42" s="274"/>
      <c r="EQ42" s="274"/>
      <c r="ER42" s="274"/>
      <c r="ES42" s="274"/>
      <c r="ET42" s="274"/>
      <c r="EU42" s="274"/>
      <c r="EV42" s="274"/>
      <c r="EW42" s="276"/>
      <c r="EX42" s="273">
        <v>0</v>
      </c>
      <c r="EY42" s="274"/>
      <c r="EZ42" s="274"/>
      <c r="FA42" s="274"/>
      <c r="FB42" s="274"/>
      <c r="FC42" s="274"/>
      <c r="FD42" s="274"/>
      <c r="FE42" s="274"/>
      <c r="FF42" s="274"/>
      <c r="FG42" s="274"/>
      <c r="FH42" s="274"/>
      <c r="FI42" s="274"/>
      <c r="FJ42" s="276"/>
    </row>
    <row r="43" spans="1:166" ht="33.75" customHeight="1">
      <c r="A43" s="28" t="s">
        <v>121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103" t="s">
        <v>32</v>
      </c>
      <c r="AL43" s="104"/>
      <c r="AM43" s="104"/>
      <c r="AN43" s="104"/>
      <c r="AO43" s="104"/>
      <c r="AP43" s="104"/>
      <c r="AQ43" s="104" t="s">
        <v>197</v>
      </c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257">
        <v>400000000</v>
      </c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8">
        <v>400000000</v>
      </c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257">
        <v>0</v>
      </c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>
        <v>0</v>
      </c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>
        <v>0</v>
      </c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>
        <f t="shared" si="4"/>
        <v>0</v>
      </c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>
        <f>BC43-DX43</f>
        <v>400000000</v>
      </c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>
        <f>BU43-DX43</f>
        <v>400000000</v>
      </c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78"/>
    </row>
    <row r="44" spans="1:166" ht="52.5" customHeight="1">
      <c r="A44" s="93" t="s">
        <v>142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271" t="s">
        <v>32</v>
      </c>
      <c r="AL44" s="272"/>
      <c r="AM44" s="272"/>
      <c r="AN44" s="272"/>
      <c r="AO44" s="272"/>
      <c r="AP44" s="272"/>
      <c r="AQ44" s="272" t="s">
        <v>152</v>
      </c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3">
        <f>BC45</f>
        <v>5000000</v>
      </c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3">
        <f>BU45</f>
        <v>5000000</v>
      </c>
      <c r="BV44" s="274"/>
      <c r="BW44" s="274"/>
      <c r="BX44" s="274"/>
      <c r="BY44" s="274"/>
      <c r="BZ44" s="274"/>
      <c r="CA44" s="274"/>
      <c r="CB44" s="274"/>
      <c r="CC44" s="274"/>
      <c r="CD44" s="274"/>
      <c r="CE44" s="274"/>
      <c r="CF44" s="274"/>
      <c r="CG44" s="274"/>
      <c r="CH44" s="275">
        <f>CH45</f>
        <v>5000000</v>
      </c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>
        <v>0</v>
      </c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>
        <v>0</v>
      </c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>
        <f t="shared" si="4"/>
        <v>5000000</v>
      </c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5"/>
      <c r="EK44" s="273">
        <v>0</v>
      </c>
      <c r="EL44" s="274"/>
      <c r="EM44" s="274"/>
      <c r="EN44" s="274"/>
      <c r="EO44" s="274"/>
      <c r="EP44" s="274"/>
      <c r="EQ44" s="274"/>
      <c r="ER44" s="274"/>
      <c r="ES44" s="274"/>
      <c r="ET44" s="274"/>
      <c r="EU44" s="274"/>
      <c r="EV44" s="274"/>
      <c r="EW44" s="276"/>
      <c r="EX44" s="273">
        <v>0</v>
      </c>
      <c r="EY44" s="274"/>
      <c r="EZ44" s="274"/>
      <c r="FA44" s="274"/>
      <c r="FB44" s="274"/>
      <c r="FC44" s="274"/>
      <c r="FD44" s="274"/>
      <c r="FE44" s="274"/>
      <c r="FF44" s="274"/>
      <c r="FG44" s="274"/>
      <c r="FH44" s="274"/>
      <c r="FI44" s="274"/>
      <c r="FJ44" s="276"/>
    </row>
    <row r="45" spans="1:166" ht="27" customHeight="1">
      <c r="A45" s="28" t="s">
        <v>121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103" t="s">
        <v>32</v>
      </c>
      <c r="AL45" s="104"/>
      <c r="AM45" s="104"/>
      <c r="AN45" s="104"/>
      <c r="AO45" s="104"/>
      <c r="AP45" s="104"/>
      <c r="AQ45" s="104" t="s">
        <v>151</v>
      </c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258">
        <v>5000000</v>
      </c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258">
        <v>5000000</v>
      </c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257">
        <v>5000000</v>
      </c>
      <c r="CI45" s="257"/>
      <c r="CJ45" s="257"/>
      <c r="CK45" s="257"/>
      <c r="CL45" s="257"/>
      <c r="CM45" s="257"/>
      <c r="CN45" s="257"/>
      <c r="CO45" s="257"/>
      <c r="CP45" s="257"/>
      <c r="CQ45" s="257"/>
      <c r="CR45" s="257"/>
      <c r="CS45" s="257"/>
      <c r="CT45" s="257"/>
      <c r="CU45" s="257"/>
      <c r="CV45" s="257"/>
      <c r="CW45" s="257"/>
      <c r="CX45" s="257">
        <v>0</v>
      </c>
      <c r="CY45" s="257"/>
      <c r="CZ45" s="257"/>
      <c r="DA45" s="257"/>
      <c r="DB45" s="257"/>
      <c r="DC45" s="257"/>
      <c r="DD45" s="257"/>
      <c r="DE45" s="257"/>
      <c r="DF45" s="257"/>
      <c r="DG45" s="257"/>
      <c r="DH45" s="257"/>
      <c r="DI45" s="257"/>
      <c r="DJ45" s="257"/>
      <c r="DK45" s="257">
        <v>0</v>
      </c>
      <c r="DL45" s="257"/>
      <c r="DM45" s="257"/>
      <c r="DN45" s="257"/>
      <c r="DO45" s="257"/>
      <c r="DP45" s="257"/>
      <c r="DQ45" s="257"/>
      <c r="DR45" s="257"/>
      <c r="DS45" s="257"/>
      <c r="DT45" s="257"/>
      <c r="DU45" s="257"/>
      <c r="DV45" s="257"/>
      <c r="DW45" s="257"/>
      <c r="DX45" s="257">
        <f t="shared" si="4"/>
        <v>5000000</v>
      </c>
      <c r="DY45" s="257"/>
      <c r="DZ45" s="257"/>
      <c r="EA45" s="257"/>
      <c r="EB45" s="257"/>
      <c r="EC45" s="257"/>
      <c r="ED45" s="257"/>
      <c r="EE45" s="257"/>
      <c r="EF45" s="257"/>
      <c r="EG45" s="257"/>
      <c r="EH45" s="257"/>
      <c r="EI45" s="257"/>
      <c r="EJ45" s="257"/>
      <c r="EK45" s="257">
        <f>BC45-DX45</f>
        <v>0</v>
      </c>
      <c r="EL45" s="257"/>
      <c r="EM45" s="257"/>
      <c r="EN45" s="257"/>
      <c r="EO45" s="257"/>
      <c r="EP45" s="257"/>
      <c r="EQ45" s="257"/>
      <c r="ER45" s="257"/>
      <c r="ES45" s="257"/>
      <c r="ET45" s="257"/>
      <c r="EU45" s="257"/>
      <c r="EV45" s="257"/>
      <c r="EW45" s="257"/>
      <c r="EX45" s="257">
        <f>BU45-DX45</f>
        <v>0</v>
      </c>
      <c r="EY45" s="257"/>
      <c r="EZ45" s="257"/>
      <c r="FA45" s="257"/>
      <c r="FB45" s="257"/>
      <c r="FC45" s="257"/>
      <c r="FD45" s="257"/>
      <c r="FE45" s="257"/>
      <c r="FF45" s="257"/>
      <c r="FG45" s="257"/>
      <c r="FH45" s="257"/>
      <c r="FI45" s="257"/>
      <c r="FJ45" s="278"/>
    </row>
    <row r="46" spans="1:166" ht="64.5" customHeight="1">
      <c r="A46" s="93" t="s">
        <v>159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271" t="s">
        <v>32</v>
      </c>
      <c r="AL46" s="272"/>
      <c r="AM46" s="272"/>
      <c r="AN46" s="272"/>
      <c r="AO46" s="272"/>
      <c r="AP46" s="272"/>
      <c r="AQ46" s="272" t="s">
        <v>144</v>
      </c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3">
        <f>BC47</f>
        <v>1824376100</v>
      </c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3">
        <f>BU47</f>
        <v>1824376100</v>
      </c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5">
        <f>CH47</f>
        <v>1094625660</v>
      </c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>
        <v>0</v>
      </c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>
        <v>0</v>
      </c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>
        <f t="shared" si="4"/>
        <v>1094625660</v>
      </c>
      <c r="DY46" s="275"/>
      <c r="DZ46" s="275"/>
      <c r="EA46" s="275"/>
      <c r="EB46" s="275"/>
      <c r="EC46" s="275"/>
      <c r="ED46" s="275"/>
      <c r="EE46" s="275"/>
      <c r="EF46" s="275"/>
      <c r="EG46" s="275"/>
      <c r="EH46" s="275"/>
      <c r="EI46" s="275"/>
      <c r="EJ46" s="275"/>
      <c r="EK46" s="273">
        <v>0</v>
      </c>
      <c r="EL46" s="274"/>
      <c r="EM46" s="274"/>
      <c r="EN46" s="274"/>
      <c r="EO46" s="274"/>
      <c r="EP46" s="274"/>
      <c r="EQ46" s="274"/>
      <c r="ER46" s="274"/>
      <c r="ES46" s="274"/>
      <c r="ET46" s="274"/>
      <c r="EU46" s="274"/>
      <c r="EV46" s="274"/>
      <c r="EW46" s="276"/>
      <c r="EX46" s="273">
        <v>0</v>
      </c>
      <c r="EY46" s="274"/>
      <c r="EZ46" s="274"/>
      <c r="FA46" s="274"/>
      <c r="FB46" s="274"/>
      <c r="FC46" s="274"/>
      <c r="FD46" s="274"/>
      <c r="FE46" s="274"/>
      <c r="FF46" s="274"/>
      <c r="FG46" s="274"/>
      <c r="FH46" s="274"/>
      <c r="FI46" s="274"/>
      <c r="FJ46" s="276"/>
    </row>
    <row r="47" spans="1:166" ht="27" customHeight="1">
      <c r="A47" s="28" t="s">
        <v>118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103" t="s">
        <v>32</v>
      </c>
      <c r="AL47" s="104"/>
      <c r="AM47" s="104"/>
      <c r="AN47" s="104"/>
      <c r="AO47" s="104"/>
      <c r="AP47" s="104"/>
      <c r="AQ47" s="104" t="s">
        <v>143</v>
      </c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258">
        <v>1824376100</v>
      </c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258">
        <v>1824376100</v>
      </c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257">
        <v>1094625660</v>
      </c>
      <c r="CI47" s="257"/>
      <c r="CJ47" s="257"/>
      <c r="CK47" s="257"/>
      <c r="CL47" s="257"/>
      <c r="CM47" s="257"/>
      <c r="CN47" s="257"/>
      <c r="CO47" s="257"/>
      <c r="CP47" s="257"/>
      <c r="CQ47" s="257"/>
      <c r="CR47" s="257"/>
      <c r="CS47" s="257"/>
      <c r="CT47" s="257"/>
      <c r="CU47" s="257"/>
      <c r="CV47" s="257"/>
      <c r="CW47" s="257"/>
      <c r="CX47" s="257">
        <v>0</v>
      </c>
      <c r="CY47" s="257"/>
      <c r="CZ47" s="257"/>
      <c r="DA47" s="257"/>
      <c r="DB47" s="257"/>
      <c r="DC47" s="257"/>
      <c r="DD47" s="257"/>
      <c r="DE47" s="257"/>
      <c r="DF47" s="257"/>
      <c r="DG47" s="257"/>
      <c r="DH47" s="257"/>
      <c r="DI47" s="257"/>
      <c r="DJ47" s="257"/>
      <c r="DK47" s="257">
        <v>0</v>
      </c>
      <c r="DL47" s="257"/>
      <c r="DM47" s="257"/>
      <c r="DN47" s="257"/>
      <c r="DO47" s="257"/>
      <c r="DP47" s="257"/>
      <c r="DQ47" s="257"/>
      <c r="DR47" s="257"/>
      <c r="DS47" s="257"/>
      <c r="DT47" s="257"/>
      <c r="DU47" s="257"/>
      <c r="DV47" s="257"/>
      <c r="DW47" s="257"/>
      <c r="DX47" s="257">
        <f t="shared" si="4"/>
        <v>1094625660</v>
      </c>
      <c r="DY47" s="257"/>
      <c r="DZ47" s="257"/>
      <c r="EA47" s="257"/>
      <c r="EB47" s="257"/>
      <c r="EC47" s="257"/>
      <c r="ED47" s="257"/>
      <c r="EE47" s="257"/>
      <c r="EF47" s="257"/>
      <c r="EG47" s="257"/>
      <c r="EH47" s="257"/>
      <c r="EI47" s="257"/>
      <c r="EJ47" s="257"/>
      <c r="EK47" s="257">
        <f>BC47-DX47</f>
        <v>729750440</v>
      </c>
      <c r="EL47" s="257"/>
      <c r="EM47" s="257"/>
      <c r="EN47" s="257"/>
      <c r="EO47" s="257"/>
      <c r="EP47" s="257"/>
      <c r="EQ47" s="257"/>
      <c r="ER47" s="257"/>
      <c r="ES47" s="257"/>
      <c r="ET47" s="257"/>
      <c r="EU47" s="257"/>
      <c r="EV47" s="257"/>
      <c r="EW47" s="257"/>
      <c r="EX47" s="257">
        <f>BU47-DX47</f>
        <v>729750440</v>
      </c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78"/>
    </row>
    <row r="48" spans="1:166" ht="84.75" customHeight="1">
      <c r="A48" s="93" t="s">
        <v>150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4"/>
      <c r="AK48" s="271" t="s">
        <v>32</v>
      </c>
      <c r="AL48" s="272"/>
      <c r="AM48" s="272"/>
      <c r="AN48" s="272"/>
      <c r="AO48" s="272"/>
      <c r="AP48" s="272"/>
      <c r="AQ48" s="272" t="s">
        <v>146</v>
      </c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3">
        <f>BC49</f>
        <v>453359434</v>
      </c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3">
        <f>BU49</f>
        <v>453359434</v>
      </c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5">
        <f>CH49</f>
        <v>115042669.7</v>
      </c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>
        <v>0</v>
      </c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>
        <v>0</v>
      </c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>
        <f aca="true" t="shared" si="5" ref="DX48:DX53">CH48</f>
        <v>115042669.7</v>
      </c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275"/>
      <c r="EJ48" s="275"/>
      <c r="EK48" s="273">
        <v>0</v>
      </c>
      <c r="EL48" s="274"/>
      <c r="EM48" s="274"/>
      <c r="EN48" s="274"/>
      <c r="EO48" s="274"/>
      <c r="EP48" s="274"/>
      <c r="EQ48" s="274"/>
      <c r="ER48" s="274"/>
      <c r="ES48" s="274"/>
      <c r="ET48" s="274"/>
      <c r="EU48" s="274"/>
      <c r="EV48" s="274"/>
      <c r="EW48" s="276"/>
      <c r="EX48" s="273">
        <v>0</v>
      </c>
      <c r="EY48" s="274"/>
      <c r="EZ48" s="274"/>
      <c r="FA48" s="274"/>
      <c r="FB48" s="274"/>
      <c r="FC48" s="274"/>
      <c r="FD48" s="274"/>
      <c r="FE48" s="274"/>
      <c r="FF48" s="274"/>
      <c r="FG48" s="274"/>
      <c r="FH48" s="274"/>
      <c r="FI48" s="274"/>
      <c r="FJ48" s="276"/>
    </row>
    <row r="49" spans="1:166" ht="39.75" customHeight="1">
      <c r="A49" s="28" t="s">
        <v>122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9"/>
      <c r="AK49" s="103" t="s">
        <v>32</v>
      </c>
      <c r="AL49" s="104"/>
      <c r="AM49" s="104"/>
      <c r="AN49" s="104"/>
      <c r="AO49" s="104"/>
      <c r="AP49" s="104"/>
      <c r="AQ49" s="104" t="s">
        <v>145</v>
      </c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258">
        <v>453359434</v>
      </c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258">
        <v>453359434</v>
      </c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257">
        <v>115042669.7</v>
      </c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>
        <v>0</v>
      </c>
      <c r="CY49" s="257"/>
      <c r="CZ49" s="257"/>
      <c r="DA49" s="257"/>
      <c r="DB49" s="257"/>
      <c r="DC49" s="257"/>
      <c r="DD49" s="257"/>
      <c r="DE49" s="257"/>
      <c r="DF49" s="257"/>
      <c r="DG49" s="257"/>
      <c r="DH49" s="257"/>
      <c r="DI49" s="257"/>
      <c r="DJ49" s="257"/>
      <c r="DK49" s="257">
        <v>0</v>
      </c>
      <c r="DL49" s="257"/>
      <c r="DM49" s="257"/>
      <c r="DN49" s="257"/>
      <c r="DO49" s="257"/>
      <c r="DP49" s="257"/>
      <c r="DQ49" s="257"/>
      <c r="DR49" s="257"/>
      <c r="DS49" s="257"/>
      <c r="DT49" s="257"/>
      <c r="DU49" s="257"/>
      <c r="DV49" s="257"/>
      <c r="DW49" s="257"/>
      <c r="DX49" s="257">
        <f t="shared" si="5"/>
        <v>115042669.7</v>
      </c>
      <c r="DY49" s="257"/>
      <c r="DZ49" s="257"/>
      <c r="EA49" s="257"/>
      <c r="EB49" s="257"/>
      <c r="EC49" s="257"/>
      <c r="ED49" s="257"/>
      <c r="EE49" s="257"/>
      <c r="EF49" s="257"/>
      <c r="EG49" s="257"/>
      <c r="EH49" s="257"/>
      <c r="EI49" s="257"/>
      <c r="EJ49" s="257"/>
      <c r="EK49" s="257">
        <f>BC49-DX49</f>
        <v>338316764.3</v>
      </c>
      <c r="EL49" s="257"/>
      <c r="EM49" s="257"/>
      <c r="EN49" s="257"/>
      <c r="EO49" s="257"/>
      <c r="EP49" s="257"/>
      <c r="EQ49" s="257"/>
      <c r="ER49" s="257"/>
      <c r="ES49" s="257"/>
      <c r="ET49" s="257"/>
      <c r="EU49" s="257"/>
      <c r="EV49" s="257"/>
      <c r="EW49" s="257"/>
      <c r="EX49" s="257">
        <f>BU49-DX49</f>
        <v>338316764.3</v>
      </c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78"/>
    </row>
    <row r="50" spans="1:166" ht="66" customHeight="1">
      <c r="A50" s="93" t="s">
        <v>149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4"/>
      <c r="AK50" s="271" t="s">
        <v>32</v>
      </c>
      <c r="AL50" s="272"/>
      <c r="AM50" s="272"/>
      <c r="AN50" s="272"/>
      <c r="AO50" s="272"/>
      <c r="AP50" s="272"/>
      <c r="AQ50" s="272" t="s">
        <v>148</v>
      </c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3">
        <f>BC51</f>
        <v>200000000</v>
      </c>
      <c r="BD50" s="274"/>
      <c r="BE50" s="274"/>
      <c r="BF50" s="274"/>
      <c r="BG50" s="274"/>
      <c r="BH50" s="274"/>
      <c r="BI50" s="274"/>
      <c r="BJ50" s="274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3">
        <f>BU51</f>
        <v>200000000</v>
      </c>
      <c r="BV50" s="274"/>
      <c r="BW50" s="274"/>
      <c r="BX50" s="274"/>
      <c r="BY50" s="274"/>
      <c r="BZ50" s="274"/>
      <c r="CA50" s="274"/>
      <c r="CB50" s="274"/>
      <c r="CC50" s="274"/>
      <c r="CD50" s="274"/>
      <c r="CE50" s="274"/>
      <c r="CF50" s="274"/>
      <c r="CG50" s="274"/>
      <c r="CH50" s="275">
        <f>CH51</f>
        <v>99961701.09</v>
      </c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>
        <v>0</v>
      </c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>
        <v>0</v>
      </c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>
        <f t="shared" si="5"/>
        <v>99961701.09</v>
      </c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3">
        <v>0</v>
      </c>
      <c r="EL50" s="274"/>
      <c r="EM50" s="274"/>
      <c r="EN50" s="274"/>
      <c r="EO50" s="274"/>
      <c r="EP50" s="274"/>
      <c r="EQ50" s="274"/>
      <c r="ER50" s="274"/>
      <c r="ES50" s="274"/>
      <c r="ET50" s="274"/>
      <c r="EU50" s="274"/>
      <c r="EV50" s="274"/>
      <c r="EW50" s="276"/>
      <c r="EX50" s="273">
        <v>0</v>
      </c>
      <c r="EY50" s="274"/>
      <c r="EZ50" s="274"/>
      <c r="FA50" s="274"/>
      <c r="FB50" s="274"/>
      <c r="FC50" s="274"/>
      <c r="FD50" s="274"/>
      <c r="FE50" s="274"/>
      <c r="FF50" s="274"/>
      <c r="FG50" s="274"/>
      <c r="FH50" s="274"/>
      <c r="FI50" s="274"/>
      <c r="FJ50" s="276"/>
    </row>
    <row r="51" spans="1:166" ht="42" customHeight="1">
      <c r="A51" s="28" t="s">
        <v>122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  <c r="AK51" s="103" t="s">
        <v>32</v>
      </c>
      <c r="AL51" s="104"/>
      <c r="AM51" s="104"/>
      <c r="AN51" s="104"/>
      <c r="AO51" s="104"/>
      <c r="AP51" s="104"/>
      <c r="AQ51" s="104" t="s">
        <v>147</v>
      </c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258">
        <v>200000000</v>
      </c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258">
        <v>200000000</v>
      </c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257">
        <v>99961701.09</v>
      </c>
      <c r="CI51" s="257"/>
      <c r="CJ51" s="257"/>
      <c r="CK51" s="257"/>
      <c r="CL51" s="257"/>
      <c r="CM51" s="257"/>
      <c r="CN51" s="257"/>
      <c r="CO51" s="257"/>
      <c r="CP51" s="257"/>
      <c r="CQ51" s="257"/>
      <c r="CR51" s="257"/>
      <c r="CS51" s="257"/>
      <c r="CT51" s="257"/>
      <c r="CU51" s="257"/>
      <c r="CV51" s="257"/>
      <c r="CW51" s="257"/>
      <c r="CX51" s="257">
        <v>0</v>
      </c>
      <c r="CY51" s="257"/>
      <c r="CZ51" s="257"/>
      <c r="DA51" s="257"/>
      <c r="DB51" s="257"/>
      <c r="DC51" s="257"/>
      <c r="DD51" s="257"/>
      <c r="DE51" s="257"/>
      <c r="DF51" s="257"/>
      <c r="DG51" s="257"/>
      <c r="DH51" s="257"/>
      <c r="DI51" s="257"/>
      <c r="DJ51" s="257"/>
      <c r="DK51" s="257">
        <v>0</v>
      </c>
      <c r="DL51" s="257"/>
      <c r="DM51" s="257"/>
      <c r="DN51" s="257"/>
      <c r="DO51" s="257"/>
      <c r="DP51" s="257"/>
      <c r="DQ51" s="257"/>
      <c r="DR51" s="257"/>
      <c r="DS51" s="257"/>
      <c r="DT51" s="257"/>
      <c r="DU51" s="257"/>
      <c r="DV51" s="257"/>
      <c r="DW51" s="257"/>
      <c r="DX51" s="257">
        <f t="shared" si="5"/>
        <v>99961701.09</v>
      </c>
      <c r="DY51" s="257"/>
      <c r="DZ51" s="257"/>
      <c r="EA51" s="257"/>
      <c r="EB51" s="257"/>
      <c r="EC51" s="257"/>
      <c r="ED51" s="257"/>
      <c r="EE51" s="257"/>
      <c r="EF51" s="257"/>
      <c r="EG51" s="257"/>
      <c r="EH51" s="257"/>
      <c r="EI51" s="257"/>
      <c r="EJ51" s="257"/>
      <c r="EK51" s="257">
        <f>BC51-DX51</f>
        <v>100038298.91</v>
      </c>
      <c r="EL51" s="257"/>
      <c r="EM51" s="257"/>
      <c r="EN51" s="257"/>
      <c r="EO51" s="257"/>
      <c r="EP51" s="257"/>
      <c r="EQ51" s="257"/>
      <c r="ER51" s="257"/>
      <c r="ES51" s="257"/>
      <c r="ET51" s="257"/>
      <c r="EU51" s="257"/>
      <c r="EV51" s="257"/>
      <c r="EW51" s="257"/>
      <c r="EX51" s="257">
        <f>BU51-DX51</f>
        <v>100038298.91</v>
      </c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78"/>
    </row>
    <row r="52" spans="1:166" ht="95.25" customHeight="1">
      <c r="A52" s="93" t="s">
        <v>256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271" t="s">
        <v>32</v>
      </c>
      <c r="AL52" s="272"/>
      <c r="AM52" s="272"/>
      <c r="AN52" s="272"/>
      <c r="AO52" s="272"/>
      <c r="AP52" s="272"/>
      <c r="AQ52" s="272" t="s">
        <v>254</v>
      </c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3">
        <f>BC53</f>
        <v>30000000</v>
      </c>
      <c r="BD52" s="274"/>
      <c r="BE52" s="274"/>
      <c r="BF52" s="274"/>
      <c r="BG52" s="274"/>
      <c r="BH52" s="274"/>
      <c r="BI52" s="274"/>
      <c r="BJ52" s="274"/>
      <c r="BK52" s="274"/>
      <c r="BL52" s="274"/>
      <c r="BM52" s="274"/>
      <c r="BN52" s="274"/>
      <c r="BO52" s="274"/>
      <c r="BP52" s="274"/>
      <c r="BQ52" s="274"/>
      <c r="BR52" s="274"/>
      <c r="BS52" s="274"/>
      <c r="BT52" s="274"/>
      <c r="BU52" s="273">
        <f>BU53</f>
        <v>30000000</v>
      </c>
      <c r="BV52" s="274"/>
      <c r="BW52" s="274"/>
      <c r="BX52" s="274"/>
      <c r="BY52" s="274"/>
      <c r="BZ52" s="274"/>
      <c r="CA52" s="274"/>
      <c r="CB52" s="274"/>
      <c r="CC52" s="274"/>
      <c r="CD52" s="274"/>
      <c r="CE52" s="274"/>
      <c r="CF52" s="274"/>
      <c r="CG52" s="274"/>
      <c r="CH52" s="275">
        <f>CH53</f>
        <v>0</v>
      </c>
      <c r="CI52" s="275"/>
      <c r="CJ52" s="275"/>
      <c r="CK52" s="275"/>
      <c r="CL52" s="275"/>
      <c r="CM52" s="275"/>
      <c r="CN52" s="275"/>
      <c r="CO52" s="275"/>
      <c r="CP52" s="275"/>
      <c r="CQ52" s="275"/>
      <c r="CR52" s="275"/>
      <c r="CS52" s="275"/>
      <c r="CT52" s="275"/>
      <c r="CU52" s="275"/>
      <c r="CV52" s="275"/>
      <c r="CW52" s="275"/>
      <c r="CX52" s="275">
        <v>0</v>
      </c>
      <c r="CY52" s="275"/>
      <c r="CZ52" s="275"/>
      <c r="DA52" s="275"/>
      <c r="DB52" s="275"/>
      <c r="DC52" s="275"/>
      <c r="DD52" s="275"/>
      <c r="DE52" s="275"/>
      <c r="DF52" s="275"/>
      <c r="DG52" s="275"/>
      <c r="DH52" s="275"/>
      <c r="DI52" s="275"/>
      <c r="DJ52" s="275"/>
      <c r="DK52" s="275">
        <v>0</v>
      </c>
      <c r="DL52" s="275"/>
      <c r="DM52" s="275"/>
      <c r="DN52" s="275"/>
      <c r="DO52" s="275"/>
      <c r="DP52" s="275"/>
      <c r="DQ52" s="275"/>
      <c r="DR52" s="275"/>
      <c r="DS52" s="275"/>
      <c r="DT52" s="275"/>
      <c r="DU52" s="275"/>
      <c r="DV52" s="275"/>
      <c r="DW52" s="275"/>
      <c r="DX52" s="275">
        <f t="shared" si="5"/>
        <v>0</v>
      </c>
      <c r="DY52" s="275"/>
      <c r="DZ52" s="275"/>
      <c r="EA52" s="275"/>
      <c r="EB52" s="275"/>
      <c r="EC52" s="275"/>
      <c r="ED52" s="275"/>
      <c r="EE52" s="275"/>
      <c r="EF52" s="275"/>
      <c r="EG52" s="275"/>
      <c r="EH52" s="275"/>
      <c r="EI52" s="275"/>
      <c r="EJ52" s="275"/>
      <c r="EK52" s="273">
        <v>0</v>
      </c>
      <c r="EL52" s="274"/>
      <c r="EM52" s="274"/>
      <c r="EN52" s="274"/>
      <c r="EO52" s="274"/>
      <c r="EP52" s="274"/>
      <c r="EQ52" s="274"/>
      <c r="ER52" s="274"/>
      <c r="ES52" s="274"/>
      <c r="ET52" s="274"/>
      <c r="EU52" s="274"/>
      <c r="EV52" s="274"/>
      <c r="EW52" s="276"/>
      <c r="EX52" s="273">
        <v>0</v>
      </c>
      <c r="EY52" s="274"/>
      <c r="EZ52" s="274"/>
      <c r="FA52" s="274"/>
      <c r="FB52" s="274"/>
      <c r="FC52" s="274"/>
      <c r="FD52" s="274"/>
      <c r="FE52" s="274"/>
      <c r="FF52" s="274"/>
      <c r="FG52" s="274"/>
      <c r="FH52" s="274"/>
      <c r="FI52" s="274"/>
      <c r="FJ52" s="276"/>
    </row>
    <row r="53" spans="1:166" ht="39.75" customHeight="1" thickBot="1">
      <c r="A53" s="28" t="s">
        <v>122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  <c r="AK53" s="103" t="s">
        <v>32</v>
      </c>
      <c r="AL53" s="104"/>
      <c r="AM53" s="104"/>
      <c r="AN53" s="104"/>
      <c r="AO53" s="104"/>
      <c r="AP53" s="104"/>
      <c r="AQ53" s="104" t="s">
        <v>255</v>
      </c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258">
        <v>30000000</v>
      </c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258">
        <v>30000000</v>
      </c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257">
        <v>0</v>
      </c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  <c r="CX53" s="257">
        <v>0</v>
      </c>
      <c r="CY53" s="257"/>
      <c r="CZ53" s="257"/>
      <c r="DA53" s="257"/>
      <c r="DB53" s="257"/>
      <c r="DC53" s="257"/>
      <c r="DD53" s="257"/>
      <c r="DE53" s="257"/>
      <c r="DF53" s="257"/>
      <c r="DG53" s="257"/>
      <c r="DH53" s="257"/>
      <c r="DI53" s="257"/>
      <c r="DJ53" s="257"/>
      <c r="DK53" s="257">
        <v>0</v>
      </c>
      <c r="DL53" s="257"/>
      <c r="DM53" s="257"/>
      <c r="DN53" s="257"/>
      <c r="DO53" s="257"/>
      <c r="DP53" s="257"/>
      <c r="DQ53" s="257"/>
      <c r="DR53" s="257"/>
      <c r="DS53" s="257"/>
      <c r="DT53" s="257"/>
      <c r="DU53" s="257"/>
      <c r="DV53" s="257"/>
      <c r="DW53" s="257"/>
      <c r="DX53" s="257">
        <f t="shared" si="5"/>
        <v>0</v>
      </c>
      <c r="DY53" s="257"/>
      <c r="DZ53" s="257"/>
      <c r="EA53" s="257"/>
      <c r="EB53" s="257"/>
      <c r="EC53" s="257"/>
      <c r="ED53" s="257"/>
      <c r="EE53" s="257"/>
      <c r="EF53" s="257"/>
      <c r="EG53" s="257"/>
      <c r="EH53" s="257"/>
      <c r="EI53" s="257"/>
      <c r="EJ53" s="257"/>
      <c r="EK53" s="257">
        <f>BC53-DX53</f>
        <v>30000000</v>
      </c>
      <c r="EL53" s="257"/>
      <c r="EM53" s="257"/>
      <c r="EN53" s="257"/>
      <c r="EO53" s="257"/>
      <c r="EP53" s="257"/>
      <c r="EQ53" s="257"/>
      <c r="ER53" s="257"/>
      <c r="ES53" s="257"/>
      <c r="ET53" s="257"/>
      <c r="EU53" s="257"/>
      <c r="EV53" s="257"/>
      <c r="EW53" s="257"/>
      <c r="EX53" s="257">
        <f>BU53-DX53</f>
        <v>30000000</v>
      </c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78"/>
    </row>
    <row r="54" spans="1:166" ht="30.75" customHeight="1" thickBot="1">
      <c r="A54" s="95" t="s">
        <v>57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101" t="s">
        <v>33</v>
      </c>
      <c r="AL54" s="102"/>
      <c r="AM54" s="102"/>
      <c r="AN54" s="102"/>
      <c r="AO54" s="102"/>
      <c r="AP54" s="102"/>
      <c r="AQ54" s="102" t="s">
        <v>39</v>
      </c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98" t="s">
        <v>39</v>
      </c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9" t="s">
        <v>39</v>
      </c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281">
        <f>'стр.1'!CF19-'стр.2'!CH6</f>
        <v>-818271190.77</v>
      </c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97">
        <v>0</v>
      </c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>
        <v>0</v>
      </c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281">
        <f>'стр.1'!EE19-'стр.2'!DX6</f>
        <v>-818271190.77</v>
      </c>
      <c r="DY54" s="282"/>
      <c r="DZ54" s="282"/>
      <c r="EA54" s="282"/>
      <c r="EB54" s="282"/>
      <c r="EC54" s="282"/>
      <c r="ED54" s="282"/>
      <c r="EE54" s="282"/>
      <c r="EF54" s="282"/>
      <c r="EG54" s="282"/>
      <c r="EH54" s="282"/>
      <c r="EI54" s="282"/>
      <c r="EJ54" s="282"/>
      <c r="EK54" s="98" t="s">
        <v>39</v>
      </c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9" t="s">
        <v>39</v>
      </c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100"/>
    </row>
    <row r="55" ht="3" customHeight="1"/>
  </sheetData>
  <sheetProtection/>
  <mergeCells count="564"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BU24:CG24"/>
    <mergeCell ref="CH24:CW24"/>
    <mergeCell ref="CX24:DJ24"/>
    <mergeCell ref="DK24:DW24"/>
    <mergeCell ref="DX24:EJ24"/>
    <mergeCell ref="EK24:EW24"/>
    <mergeCell ref="EK25:EW25"/>
    <mergeCell ref="EX25:FJ25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51:EW51"/>
    <mergeCell ref="EX51:FJ51"/>
    <mergeCell ref="A24:AJ24"/>
    <mergeCell ref="AK24:AP24"/>
    <mergeCell ref="AQ24:BB24"/>
    <mergeCell ref="BC24:BT24"/>
    <mergeCell ref="DK51:DW51"/>
    <mergeCell ref="DX51:EJ51"/>
    <mergeCell ref="CX43:DJ43"/>
    <mergeCell ref="AK32:AP32"/>
    <mergeCell ref="DK32:DW32"/>
    <mergeCell ref="A33:AJ33"/>
    <mergeCell ref="EX43:FJ43"/>
    <mergeCell ref="A42:AJ42"/>
    <mergeCell ref="DX43:EJ43"/>
    <mergeCell ref="DX42:EJ42"/>
    <mergeCell ref="EX42:FJ42"/>
    <mergeCell ref="A43:AJ43"/>
    <mergeCell ref="AK43:AP43"/>
    <mergeCell ref="AQ43:BB43"/>
    <mergeCell ref="BC43:BT43"/>
    <mergeCell ref="BU43:CG43"/>
    <mergeCell ref="EK43:EW43"/>
    <mergeCell ref="DX38:EJ38"/>
    <mergeCell ref="AK42:AP42"/>
    <mergeCell ref="AQ42:BB42"/>
    <mergeCell ref="BC42:BT42"/>
    <mergeCell ref="BU42:CG42"/>
    <mergeCell ref="CH42:CW42"/>
    <mergeCell ref="AQ40:BB40"/>
    <mergeCell ref="AK38:AP38"/>
    <mergeCell ref="BC41:BT41"/>
    <mergeCell ref="EX33:FJ33"/>
    <mergeCell ref="CX42:DJ42"/>
    <mergeCell ref="DK42:DW42"/>
    <mergeCell ref="EX39:FJ39"/>
    <mergeCell ref="CX40:DJ40"/>
    <mergeCell ref="EX37:FJ37"/>
    <mergeCell ref="EK42:EW42"/>
    <mergeCell ref="DX34:EJ34"/>
    <mergeCell ref="EX41:FJ41"/>
    <mergeCell ref="EX38:FJ38"/>
    <mergeCell ref="AK33:AP33"/>
    <mergeCell ref="AQ33:BB33"/>
    <mergeCell ref="BC33:BT33"/>
    <mergeCell ref="BU33:CG33"/>
    <mergeCell ref="DK33:DW33"/>
    <mergeCell ref="CX34:DJ34"/>
    <mergeCell ref="DK34:DW34"/>
    <mergeCell ref="EX21:FJ21"/>
    <mergeCell ref="EX20:FJ20"/>
    <mergeCell ref="EK21:EW21"/>
    <mergeCell ref="DX20:EJ20"/>
    <mergeCell ref="DK22:DW22"/>
    <mergeCell ref="DX21:EJ21"/>
    <mergeCell ref="DK21:DW21"/>
    <mergeCell ref="EX22:FJ22"/>
    <mergeCell ref="EX32:FJ32"/>
    <mergeCell ref="A21:AJ21"/>
    <mergeCell ref="AK21:AP21"/>
    <mergeCell ref="AQ21:BB21"/>
    <mergeCell ref="BC21:BT21"/>
    <mergeCell ref="BU21:CG21"/>
    <mergeCell ref="CH21:CW21"/>
    <mergeCell ref="A23:AJ23"/>
    <mergeCell ref="AQ23:BB23"/>
    <mergeCell ref="BC23:BT23"/>
    <mergeCell ref="A20:AJ20"/>
    <mergeCell ref="AK20:AP20"/>
    <mergeCell ref="AQ20:BB20"/>
    <mergeCell ref="BC20:BT20"/>
    <mergeCell ref="BU20:CG20"/>
    <mergeCell ref="CH20:CW20"/>
    <mergeCell ref="CH13:CW13"/>
    <mergeCell ref="AQ19:BB19"/>
    <mergeCell ref="BC19:BT19"/>
    <mergeCell ref="BC17:BT17"/>
    <mergeCell ref="CH19:CW19"/>
    <mergeCell ref="CX13:DJ13"/>
    <mergeCell ref="BU19:CG19"/>
    <mergeCell ref="CH18:CW18"/>
    <mergeCell ref="CH17:CW17"/>
    <mergeCell ref="BU17:CG17"/>
    <mergeCell ref="DX13:EJ13"/>
    <mergeCell ref="EK13:EW13"/>
    <mergeCell ref="EX13:FJ13"/>
    <mergeCell ref="CX12:DJ12"/>
    <mergeCell ref="DK12:DW12"/>
    <mergeCell ref="DX12:EJ12"/>
    <mergeCell ref="EK12:EW12"/>
    <mergeCell ref="EX12:FJ12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EX11:FJ11"/>
    <mergeCell ref="DK10:DW10"/>
    <mergeCell ref="DX10:EJ10"/>
    <mergeCell ref="EK10:EW10"/>
    <mergeCell ref="EX10:FJ10"/>
    <mergeCell ref="CH10:CW10"/>
    <mergeCell ref="A11:AJ11"/>
    <mergeCell ref="AK11:AP11"/>
    <mergeCell ref="AQ11:BB11"/>
    <mergeCell ref="BC11:BT11"/>
    <mergeCell ref="BU11:CG11"/>
    <mergeCell ref="A10:AJ10"/>
    <mergeCell ref="AK10:AP10"/>
    <mergeCell ref="AQ10:BB10"/>
    <mergeCell ref="BC10:BT10"/>
    <mergeCell ref="BU10:CG10"/>
    <mergeCell ref="BC44:BT44"/>
    <mergeCell ref="BU44:CG44"/>
    <mergeCell ref="BC45:BT45"/>
    <mergeCell ref="BC46:BT46"/>
    <mergeCell ref="CX46:DJ46"/>
    <mergeCell ref="A9:AJ9"/>
    <mergeCell ref="AK9:AP9"/>
    <mergeCell ref="AQ9:BB9"/>
    <mergeCell ref="BC9:BT9"/>
    <mergeCell ref="BU9:CG9"/>
    <mergeCell ref="EX53:FJ53"/>
    <mergeCell ref="DX52:EJ52"/>
    <mergeCell ref="EK52:EW52"/>
    <mergeCell ref="EX52:FJ52"/>
    <mergeCell ref="EX45:FJ45"/>
    <mergeCell ref="DX44:EJ44"/>
    <mergeCell ref="DX53:EJ53"/>
    <mergeCell ref="DX45:EJ45"/>
    <mergeCell ref="DX50:EJ50"/>
    <mergeCell ref="EK50:EW50"/>
    <mergeCell ref="EX46:FJ46"/>
    <mergeCell ref="EK49:EW49"/>
    <mergeCell ref="EX47:FJ47"/>
    <mergeCell ref="EX49:FJ49"/>
    <mergeCell ref="EK44:EW44"/>
    <mergeCell ref="DX47:EJ47"/>
    <mergeCell ref="EX48:FJ48"/>
    <mergeCell ref="EK48:EW48"/>
    <mergeCell ref="DX46:EJ46"/>
    <mergeCell ref="DX48:EJ48"/>
    <mergeCell ref="DX49:EJ49"/>
    <mergeCell ref="DK45:DW45"/>
    <mergeCell ref="CX44:DJ44"/>
    <mergeCell ref="BU46:CG46"/>
    <mergeCell ref="AQ52:BB52"/>
    <mergeCell ref="BC52:BT52"/>
    <mergeCell ref="DK48:DW48"/>
    <mergeCell ref="CX52:DJ52"/>
    <mergeCell ref="BC48:BT48"/>
    <mergeCell ref="AQ49:BB49"/>
    <mergeCell ref="AK39:AP39"/>
    <mergeCell ref="AQ39:BB39"/>
    <mergeCell ref="BC39:BT39"/>
    <mergeCell ref="AK40:AP40"/>
    <mergeCell ref="AQ41:BB41"/>
    <mergeCell ref="DK43:DW43"/>
    <mergeCell ref="CH43:CW43"/>
    <mergeCell ref="EK47:EW47"/>
    <mergeCell ref="AK44:AP44"/>
    <mergeCell ref="AK45:AP45"/>
    <mergeCell ref="CH44:CW44"/>
    <mergeCell ref="CH48:CW48"/>
    <mergeCell ref="AK49:AP49"/>
    <mergeCell ref="EK46:EW46"/>
    <mergeCell ref="AK47:AP47"/>
    <mergeCell ref="DK49:DW49"/>
    <mergeCell ref="CX45:DJ45"/>
    <mergeCell ref="AK23:AP23"/>
    <mergeCell ref="AQ28:BB28"/>
    <mergeCell ref="BC28:BT28"/>
    <mergeCell ref="AK28:AP28"/>
    <mergeCell ref="A26:AJ26"/>
    <mergeCell ref="AK26:AP26"/>
    <mergeCell ref="AQ26:BB26"/>
    <mergeCell ref="BC26:BT26"/>
    <mergeCell ref="A27:AJ27"/>
    <mergeCell ref="AK27:AP27"/>
    <mergeCell ref="AK29:AP29"/>
    <mergeCell ref="CX32:DJ32"/>
    <mergeCell ref="CX33:DJ33"/>
    <mergeCell ref="AQ38:BB38"/>
    <mergeCell ref="AQ29:BB29"/>
    <mergeCell ref="CX29:DJ29"/>
    <mergeCell ref="CH29:CW29"/>
    <mergeCell ref="CH33:CW33"/>
    <mergeCell ref="CX37:DJ37"/>
    <mergeCell ref="CX38:DJ38"/>
    <mergeCell ref="A29:AJ29"/>
    <mergeCell ref="BU36:CG36"/>
    <mergeCell ref="BC36:BT36"/>
    <mergeCell ref="BC29:BT29"/>
    <mergeCell ref="BU37:CG37"/>
    <mergeCell ref="A37:AJ37"/>
    <mergeCell ref="AK37:AP37"/>
    <mergeCell ref="BC37:BT37"/>
    <mergeCell ref="AQ37:BB37"/>
    <mergeCell ref="A32:AJ32"/>
    <mergeCell ref="A39:AJ39"/>
    <mergeCell ref="AK17:AP17"/>
    <mergeCell ref="AQ17:BB17"/>
    <mergeCell ref="A28:AJ28"/>
    <mergeCell ref="A22:AJ22"/>
    <mergeCell ref="AK22:AP22"/>
    <mergeCell ref="AQ22:BB22"/>
    <mergeCell ref="A36:AJ36"/>
    <mergeCell ref="AK36:AP36"/>
    <mergeCell ref="AQ36:BB36"/>
    <mergeCell ref="EX19:FJ19"/>
    <mergeCell ref="DK17:DW17"/>
    <mergeCell ref="EX18:FJ18"/>
    <mergeCell ref="EX16:FJ16"/>
    <mergeCell ref="EK18:EW18"/>
    <mergeCell ref="DX16:EJ16"/>
    <mergeCell ref="DK16:DW16"/>
    <mergeCell ref="BU16:CG16"/>
    <mergeCell ref="BU18:CG18"/>
    <mergeCell ref="DX17:EJ17"/>
    <mergeCell ref="DK19:DW19"/>
    <mergeCell ref="EK22:EW22"/>
    <mergeCell ref="DX18:EJ18"/>
    <mergeCell ref="CX20:DJ20"/>
    <mergeCell ref="DK20:DW20"/>
    <mergeCell ref="EK20:EW20"/>
    <mergeCell ref="DX19:EJ19"/>
    <mergeCell ref="DX23:EJ23"/>
    <mergeCell ref="DX28:EJ28"/>
    <mergeCell ref="DX22:EJ22"/>
    <mergeCell ref="CH23:CW23"/>
    <mergeCell ref="CX22:DJ22"/>
    <mergeCell ref="CH22:CW22"/>
    <mergeCell ref="DX27:EJ27"/>
    <mergeCell ref="CH28:CW28"/>
    <mergeCell ref="BU32:CG32"/>
    <mergeCell ref="CH32:CW32"/>
    <mergeCell ref="CH37:CW37"/>
    <mergeCell ref="CH40:CW40"/>
    <mergeCell ref="A44:AJ44"/>
    <mergeCell ref="A46:AJ46"/>
    <mergeCell ref="AK46:AP46"/>
    <mergeCell ref="A41:AJ41"/>
    <mergeCell ref="AK41:AP41"/>
    <mergeCell ref="BU38:CG38"/>
    <mergeCell ref="BC49:BT49"/>
    <mergeCell ref="AQ48:BB48"/>
    <mergeCell ref="A45:AJ45"/>
    <mergeCell ref="AQ44:BB44"/>
    <mergeCell ref="AQ45:BB45"/>
    <mergeCell ref="A52:AJ52"/>
    <mergeCell ref="A47:AJ47"/>
    <mergeCell ref="AQ46:BB46"/>
    <mergeCell ref="AQ47:BB47"/>
    <mergeCell ref="A48:AJ48"/>
    <mergeCell ref="AK48:AP48"/>
    <mergeCell ref="A49:AJ49"/>
    <mergeCell ref="AK52:AP52"/>
    <mergeCell ref="A3:AJ4"/>
    <mergeCell ref="AK3:AP4"/>
    <mergeCell ref="AQ3:BB4"/>
    <mergeCell ref="AK5:AP5"/>
    <mergeCell ref="AQ5:BB5"/>
    <mergeCell ref="A17:AJ17"/>
    <mergeCell ref="A6:AJ6"/>
    <mergeCell ref="AK6:AP6"/>
    <mergeCell ref="AQ6:BB6"/>
    <mergeCell ref="AK16:AP16"/>
    <mergeCell ref="BC3:BT4"/>
    <mergeCell ref="DX6:EJ6"/>
    <mergeCell ref="A5:AJ5"/>
    <mergeCell ref="CH4:CW4"/>
    <mergeCell ref="CX4:DJ4"/>
    <mergeCell ref="DK4:DW4"/>
    <mergeCell ref="DX4:EJ4"/>
    <mergeCell ref="BU3:CG4"/>
    <mergeCell ref="BU5:CG5"/>
    <mergeCell ref="BC5:BT5"/>
    <mergeCell ref="EX4:FJ4"/>
    <mergeCell ref="CH3:EJ3"/>
    <mergeCell ref="EK3:FJ3"/>
    <mergeCell ref="EK4:EW4"/>
    <mergeCell ref="CX17:DJ17"/>
    <mergeCell ref="EK5:EW5"/>
    <mergeCell ref="DX5:EJ5"/>
    <mergeCell ref="CX6:DJ6"/>
    <mergeCell ref="CH5:CW5"/>
    <mergeCell ref="EX5:FJ5"/>
    <mergeCell ref="EK6:EW6"/>
    <mergeCell ref="DX7:EJ7"/>
    <mergeCell ref="EX6:FJ6"/>
    <mergeCell ref="CX7:DJ7"/>
    <mergeCell ref="EX7:FJ7"/>
    <mergeCell ref="DK7:DW7"/>
    <mergeCell ref="CX5:DJ5"/>
    <mergeCell ref="DK5:DW5"/>
    <mergeCell ref="DK6:DW6"/>
    <mergeCell ref="BC6:BT6"/>
    <mergeCell ref="BU6:CG6"/>
    <mergeCell ref="CH6:CW6"/>
    <mergeCell ref="CH7:CW7"/>
    <mergeCell ref="CH8:CW8"/>
    <mergeCell ref="EK7:EW7"/>
    <mergeCell ref="CH16:CW16"/>
    <mergeCell ref="CX16:DJ16"/>
    <mergeCell ref="DK11:DW11"/>
    <mergeCell ref="DX11:EJ11"/>
    <mergeCell ref="EK11:EW11"/>
    <mergeCell ref="CH9:CW9"/>
    <mergeCell ref="CH12:CW12"/>
    <mergeCell ref="DK13:DW13"/>
    <mergeCell ref="DK8:DW8"/>
    <mergeCell ref="CH11:CW11"/>
    <mergeCell ref="AQ16:BB16"/>
    <mergeCell ref="EX17:FJ17"/>
    <mergeCell ref="BC16:BT16"/>
    <mergeCell ref="EK17:EW17"/>
    <mergeCell ref="EX8:FJ8"/>
    <mergeCell ref="DK9:DW9"/>
    <mergeCell ref="DX9:EJ9"/>
    <mergeCell ref="EK9:EW9"/>
    <mergeCell ref="A7:AJ7"/>
    <mergeCell ref="AK7:AP7"/>
    <mergeCell ref="AQ7:BB7"/>
    <mergeCell ref="BC7:BT7"/>
    <mergeCell ref="BU7:CG7"/>
    <mergeCell ref="A8:AJ8"/>
    <mergeCell ref="AK8:AP8"/>
    <mergeCell ref="AQ8:BB8"/>
    <mergeCell ref="BC8:BT8"/>
    <mergeCell ref="A18:AJ18"/>
    <mergeCell ref="AK18:AP18"/>
    <mergeCell ref="AQ18:BB18"/>
    <mergeCell ref="BC18:BT18"/>
    <mergeCell ref="A16:AJ16"/>
    <mergeCell ref="EK28:EW28"/>
    <mergeCell ref="CX18:DJ18"/>
    <mergeCell ref="DK18:DW18"/>
    <mergeCell ref="EK19:EW19"/>
    <mergeCell ref="EK16:EW16"/>
    <mergeCell ref="AK54:AP54"/>
    <mergeCell ref="CX54:DJ54"/>
    <mergeCell ref="AQ54:BB54"/>
    <mergeCell ref="BC54:BT54"/>
    <mergeCell ref="BU54:CG54"/>
    <mergeCell ref="CX53:DJ53"/>
    <mergeCell ref="CH54:CW54"/>
    <mergeCell ref="BC53:BT53"/>
    <mergeCell ref="BC22:BT22"/>
    <mergeCell ref="BU28:CG28"/>
    <mergeCell ref="CX23:DJ23"/>
    <mergeCell ref="DK28:DW28"/>
    <mergeCell ref="DK23:DW23"/>
    <mergeCell ref="A19:AJ19"/>
    <mergeCell ref="AK19:AP19"/>
    <mergeCell ref="BU23:CG23"/>
    <mergeCell ref="CX21:DJ21"/>
    <mergeCell ref="CX19:DJ19"/>
    <mergeCell ref="BC38:BT38"/>
    <mergeCell ref="DX40:EJ40"/>
    <mergeCell ref="BU39:CG39"/>
    <mergeCell ref="EX28:FJ28"/>
    <mergeCell ref="EK29:EW29"/>
    <mergeCell ref="EK37:EW37"/>
    <mergeCell ref="DK37:DW37"/>
    <mergeCell ref="CX28:DJ28"/>
    <mergeCell ref="BU29:CG29"/>
    <mergeCell ref="EX29:FJ29"/>
    <mergeCell ref="EK54:EW54"/>
    <mergeCell ref="EK53:EW53"/>
    <mergeCell ref="A2:FJ2"/>
    <mergeCell ref="DK38:DW38"/>
    <mergeCell ref="CX36:DJ36"/>
    <mergeCell ref="A38:AJ38"/>
    <mergeCell ref="DK40:DW40"/>
    <mergeCell ref="EX54:FJ54"/>
    <mergeCell ref="BC40:BT40"/>
    <mergeCell ref="EK39:EW39"/>
    <mergeCell ref="A54:AJ54"/>
    <mergeCell ref="BU40:CG40"/>
    <mergeCell ref="A40:AJ40"/>
    <mergeCell ref="DK41:DW41"/>
    <mergeCell ref="DK54:DW54"/>
    <mergeCell ref="DX54:EJ54"/>
    <mergeCell ref="CH53:CW53"/>
    <mergeCell ref="BC47:BT47"/>
    <mergeCell ref="DK46:DW46"/>
    <mergeCell ref="BU45:CG45"/>
    <mergeCell ref="EX40:FJ40"/>
    <mergeCell ref="A53:AJ53"/>
    <mergeCell ref="BU22:CG22"/>
    <mergeCell ref="EX44:FJ44"/>
    <mergeCell ref="EK45:EW45"/>
    <mergeCell ref="CX47:DJ47"/>
    <mergeCell ref="CH45:CW45"/>
    <mergeCell ref="BU41:CG41"/>
    <mergeCell ref="DK29:DW29"/>
    <mergeCell ref="DX29:EJ29"/>
    <mergeCell ref="EK23:EW23"/>
    <mergeCell ref="AK53:AP53"/>
    <mergeCell ref="AQ53:BB53"/>
    <mergeCell ref="CX8:DJ8"/>
    <mergeCell ref="CX9:DJ9"/>
    <mergeCell ref="CX10:DJ10"/>
    <mergeCell ref="CX11:DJ11"/>
    <mergeCell ref="BU8:CG8"/>
    <mergeCell ref="BU48:CG48"/>
    <mergeCell ref="CX41:DJ41"/>
    <mergeCell ref="BU53:CG53"/>
    <mergeCell ref="BU52:CG52"/>
    <mergeCell ref="CH52:CW52"/>
    <mergeCell ref="DK53:DW53"/>
    <mergeCell ref="DK52:DW52"/>
    <mergeCell ref="CH46:CW46"/>
    <mergeCell ref="BU47:CG47"/>
    <mergeCell ref="CH49:CW49"/>
    <mergeCell ref="CX49:DJ49"/>
    <mergeCell ref="CX48:DJ48"/>
    <mergeCell ref="CH47:CW47"/>
    <mergeCell ref="DK47:DW47"/>
    <mergeCell ref="BU49:CG49"/>
    <mergeCell ref="DK36:DW36"/>
    <mergeCell ref="CH39:CW39"/>
    <mergeCell ref="DK44:DW44"/>
    <mergeCell ref="CX39:DJ39"/>
    <mergeCell ref="DK39:DW39"/>
    <mergeCell ref="CH38:CW38"/>
    <mergeCell ref="EK41:EW41"/>
    <mergeCell ref="DX41:EJ41"/>
    <mergeCell ref="DX36:EJ36"/>
    <mergeCell ref="EK40:EW40"/>
    <mergeCell ref="DX39:EJ39"/>
    <mergeCell ref="CH36:CW36"/>
    <mergeCell ref="EK38:EW38"/>
    <mergeCell ref="DX37:EJ37"/>
    <mergeCell ref="CH41:CW41"/>
    <mergeCell ref="EX9:FJ9"/>
    <mergeCell ref="EX36:FJ36"/>
    <mergeCell ref="EK36:EW36"/>
    <mergeCell ref="DX8:EJ8"/>
    <mergeCell ref="EK8:EW8"/>
    <mergeCell ref="EX23:FJ23"/>
    <mergeCell ref="EX26:FJ26"/>
    <mergeCell ref="EK27:EW27"/>
    <mergeCell ref="EX27:FJ27"/>
    <mergeCell ref="EK33:EW33"/>
    <mergeCell ref="A14:AJ14"/>
    <mergeCell ref="AK14:AP14"/>
    <mergeCell ref="AQ14:BB14"/>
    <mergeCell ref="BC14:BT14"/>
    <mergeCell ref="BU14:CG14"/>
    <mergeCell ref="CH14:CW14"/>
    <mergeCell ref="CX14:DJ14"/>
    <mergeCell ref="DK14:DW14"/>
    <mergeCell ref="DX14:EJ14"/>
    <mergeCell ref="EK14:EW14"/>
    <mergeCell ref="EX14:FJ14"/>
    <mergeCell ref="A15:AJ15"/>
    <mergeCell ref="AK15:AP15"/>
    <mergeCell ref="AQ15:BB15"/>
    <mergeCell ref="BC15:BT15"/>
    <mergeCell ref="BU15:CG15"/>
    <mergeCell ref="CH15:CW15"/>
    <mergeCell ref="CX15:DJ15"/>
    <mergeCell ref="DK15:DW15"/>
    <mergeCell ref="DX15:EJ15"/>
    <mergeCell ref="EK15:EW15"/>
    <mergeCell ref="EX15:FJ15"/>
    <mergeCell ref="BU26:CG26"/>
    <mergeCell ref="CH26:CW26"/>
    <mergeCell ref="CX26:DJ26"/>
    <mergeCell ref="DK26:DW26"/>
    <mergeCell ref="DX26:EJ26"/>
    <mergeCell ref="EK26:EW26"/>
    <mergeCell ref="AQ27:BB27"/>
    <mergeCell ref="BC27:BT27"/>
    <mergeCell ref="BU27:CG27"/>
    <mergeCell ref="CH27:CW27"/>
    <mergeCell ref="CX27:DJ27"/>
    <mergeCell ref="DK27:DW27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EX31:FJ31"/>
    <mergeCell ref="A34:AJ34"/>
    <mergeCell ref="AK34:AP34"/>
    <mergeCell ref="AQ34:BB34"/>
    <mergeCell ref="BC34:BT34"/>
    <mergeCell ref="BU34:CG34"/>
    <mergeCell ref="CH34:CW34"/>
    <mergeCell ref="AQ32:BB32"/>
    <mergeCell ref="BC32:BT32"/>
    <mergeCell ref="EK32:EW32"/>
    <mergeCell ref="DK35:DW35"/>
    <mergeCell ref="DK31:DW31"/>
    <mergeCell ref="DX31:EJ31"/>
    <mergeCell ref="EK31:EW31"/>
    <mergeCell ref="DX35:EJ35"/>
    <mergeCell ref="EK35:EW35"/>
    <mergeCell ref="DX32:EJ32"/>
    <mergeCell ref="DX33:EJ33"/>
    <mergeCell ref="EX35:FJ35"/>
    <mergeCell ref="EK34:EW34"/>
    <mergeCell ref="EX34:FJ34"/>
    <mergeCell ref="A35:AJ35"/>
    <mergeCell ref="AK35:AP35"/>
    <mergeCell ref="AQ35:BB35"/>
    <mergeCell ref="BC35:BT35"/>
    <mergeCell ref="BU35:CG35"/>
    <mergeCell ref="CH35:CW35"/>
    <mergeCell ref="CX35:DJ35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9"/>
  <sheetViews>
    <sheetView tabSelected="1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6" ht="11.25" customHeight="1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4"/>
      <c r="AP3" s="74" t="s">
        <v>17</v>
      </c>
      <c r="AQ3" s="33"/>
      <c r="AR3" s="33"/>
      <c r="AS3" s="33"/>
      <c r="AT3" s="33"/>
      <c r="AU3" s="34"/>
      <c r="AV3" s="74" t="s">
        <v>67</v>
      </c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4"/>
      <c r="BL3" s="74" t="s">
        <v>53</v>
      </c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4"/>
      <c r="CF3" s="88" t="s">
        <v>18</v>
      </c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3"/>
      <c r="ET3" s="74" t="s">
        <v>22</v>
      </c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</row>
    <row r="4" spans="1:166" ht="33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6"/>
      <c r="AP4" s="75"/>
      <c r="AQ4" s="35"/>
      <c r="AR4" s="35"/>
      <c r="AS4" s="35"/>
      <c r="AT4" s="35"/>
      <c r="AU4" s="36"/>
      <c r="AV4" s="7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6"/>
      <c r="BL4" s="7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6"/>
      <c r="CF4" s="72" t="s">
        <v>74</v>
      </c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3"/>
      <c r="CW4" s="88" t="s">
        <v>19</v>
      </c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3"/>
      <c r="DN4" s="88" t="s">
        <v>20</v>
      </c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3"/>
      <c r="EE4" s="88" t="s">
        <v>21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3"/>
      <c r="ET4" s="7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</row>
    <row r="5" spans="1:166" ht="12" thickBot="1">
      <c r="A5" s="46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P5" s="76">
        <v>2</v>
      </c>
      <c r="AQ5" s="77"/>
      <c r="AR5" s="77"/>
      <c r="AS5" s="77"/>
      <c r="AT5" s="77"/>
      <c r="AU5" s="78"/>
      <c r="AV5" s="76">
        <v>3</v>
      </c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8"/>
      <c r="BL5" s="76">
        <v>4</v>
      </c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8"/>
      <c r="CF5" s="76">
        <v>5</v>
      </c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8"/>
      <c r="CW5" s="76">
        <v>6</v>
      </c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8"/>
      <c r="DN5" s="76">
        <v>7</v>
      </c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8"/>
      <c r="EE5" s="76">
        <v>8</v>
      </c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8"/>
      <c r="ET5" s="76">
        <v>9</v>
      </c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</row>
    <row r="6" spans="1:166" ht="17.25" customHeight="1">
      <c r="A6" s="244" t="s">
        <v>70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5"/>
      <c r="AP6" s="246" t="s">
        <v>34</v>
      </c>
      <c r="AQ6" s="247"/>
      <c r="AR6" s="247"/>
      <c r="AS6" s="247"/>
      <c r="AT6" s="247"/>
      <c r="AU6" s="247"/>
      <c r="AV6" s="84" t="s">
        <v>39</v>
      </c>
      <c r="AW6" s="84"/>
      <c r="AX6" s="84"/>
      <c r="AY6" s="84"/>
      <c r="AZ6" s="84"/>
      <c r="BA6" s="84"/>
      <c r="BB6" s="84"/>
      <c r="BC6" s="84"/>
      <c r="BD6" s="84"/>
      <c r="BE6" s="85"/>
      <c r="BF6" s="86"/>
      <c r="BG6" s="86"/>
      <c r="BH6" s="86"/>
      <c r="BI6" s="86"/>
      <c r="BJ6" s="86"/>
      <c r="BK6" s="87"/>
      <c r="BL6" s="248">
        <f>SUM(BL7,BL34,BL38)</f>
        <v>-222810750</v>
      </c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>
        <f>SUM(CF7,CF34,CF46)</f>
        <v>818271190.7700001</v>
      </c>
      <c r="CG6" s="248"/>
      <c r="CH6" s="248"/>
      <c r="CI6" s="248"/>
      <c r="CJ6" s="248"/>
      <c r="CK6" s="248"/>
      <c r="CL6" s="248"/>
      <c r="CM6" s="248"/>
      <c r="CN6" s="248"/>
      <c r="CO6" s="248"/>
      <c r="CP6" s="248"/>
      <c r="CQ6" s="248"/>
      <c r="CR6" s="248"/>
      <c r="CS6" s="248"/>
      <c r="CT6" s="248"/>
      <c r="CU6" s="248"/>
      <c r="CV6" s="248"/>
      <c r="CW6" s="248">
        <f>SUM(CW7,CW38,CW46)</f>
        <v>0</v>
      </c>
      <c r="CX6" s="248"/>
      <c r="CY6" s="248"/>
      <c r="CZ6" s="248"/>
      <c r="DA6" s="248"/>
      <c r="DB6" s="248"/>
      <c r="DC6" s="248"/>
      <c r="DD6" s="248"/>
      <c r="DE6" s="248"/>
      <c r="DF6" s="248"/>
      <c r="DG6" s="248"/>
      <c r="DH6" s="248"/>
      <c r="DI6" s="248"/>
      <c r="DJ6" s="248"/>
      <c r="DK6" s="248"/>
      <c r="DL6" s="248"/>
      <c r="DM6" s="248"/>
      <c r="DN6" s="252">
        <v>0</v>
      </c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4"/>
      <c r="EE6" s="248">
        <f>SUM(CF6,CW6,DN6)</f>
        <v>818271190.7700001</v>
      </c>
      <c r="EF6" s="248"/>
      <c r="EG6" s="248"/>
      <c r="EH6" s="248"/>
      <c r="EI6" s="248"/>
      <c r="EJ6" s="248"/>
      <c r="EK6" s="248"/>
      <c r="EL6" s="248"/>
      <c r="EM6" s="248"/>
      <c r="EN6" s="248"/>
      <c r="EO6" s="248"/>
      <c r="EP6" s="248"/>
      <c r="EQ6" s="248"/>
      <c r="ER6" s="248"/>
      <c r="ES6" s="248"/>
      <c r="ET6" s="248">
        <f>SUM(BL6,-EE6)</f>
        <v>-1041081940.7700001</v>
      </c>
      <c r="EU6" s="248"/>
      <c r="EV6" s="248"/>
      <c r="EW6" s="248"/>
      <c r="EX6" s="248"/>
      <c r="EY6" s="248"/>
      <c r="EZ6" s="248"/>
      <c r="FA6" s="248"/>
      <c r="FB6" s="248"/>
      <c r="FC6" s="248"/>
      <c r="FD6" s="248"/>
      <c r="FE6" s="248"/>
      <c r="FF6" s="248"/>
      <c r="FG6" s="248"/>
      <c r="FH6" s="248"/>
      <c r="FI6" s="248"/>
      <c r="FJ6" s="251"/>
    </row>
    <row r="7" spans="1:166" ht="12.75" customHeight="1">
      <c r="A7" s="170" t="s">
        <v>16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55" t="s">
        <v>35</v>
      </c>
      <c r="AQ7" s="56"/>
      <c r="AR7" s="56"/>
      <c r="AS7" s="56"/>
      <c r="AT7" s="56"/>
      <c r="AU7" s="227"/>
      <c r="AV7" s="241" t="s">
        <v>39</v>
      </c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4"/>
      <c r="BL7" s="235">
        <f>BL10+BL13+BL16+BL20+BL30+BL32+BL33</f>
        <v>-222810750</v>
      </c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7"/>
      <c r="CF7" s="235">
        <f>CF10+CF13+CF16+CF20+CF30+CF32+CF33+CF31</f>
        <v>-27430584.16</v>
      </c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7"/>
      <c r="CW7" s="149">
        <v>0</v>
      </c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62"/>
      <c r="DN7" s="235">
        <v>0</v>
      </c>
      <c r="DO7" s="236"/>
      <c r="DP7" s="236"/>
      <c r="DQ7" s="236"/>
      <c r="DR7" s="236"/>
      <c r="DS7" s="236"/>
      <c r="DT7" s="236"/>
      <c r="DU7" s="236"/>
      <c r="DV7" s="236"/>
      <c r="DW7" s="236"/>
      <c r="DX7" s="236"/>
      <c r="DY7" s="236"/>
      <c r="DZ7" s="236"/>
      <c r="EA7" s="236"/>
      <c r="EB7" s="236"/>
      <c r="EC7" s="236"/>
      <c r="ED7" s="237"/>
      <c r="EE7" s="235">
        <f>SUM(CF7:ED8)</f>
        <v>-27430584.16</v>
      </c>
      <c r="EF7" s="236"/>
      <c r="EG7" s="236"/>
      <c r="EH7" s="236"/>
      <c r="EI7" s="236"/>
      <c r="EJ7" s="236"/>
      <c r="EK7" s="236"/>
      <c r="EL7" s="236"/>
      <c r="EM7" s="236"/>
      <c r="EN7" s="236"/>
      <c r="EO7" s="236"/>
      <c r="EP7" s="236"/>
      <c r="EQ7" s="236"/>
      <c r="ER7" s="236"/>
      <c r="ES7" s="237"/>
      <c r="ET7" s="235">
        <f>SUM(BL7,-EE7)</f>
        <v>-195380165.84</v>
      </c>
      <c r="EU7" s="236"/>
      <c r="EV7" s="236"/>
      <c r="EW7" s="236"/>
      <c r="EX7" s="236"/>
      <c r="EY7" s="236"/>
      <c r="EZ7" s="236"/>
      <c r="FA7" s="236"/>
      <c r="FB7" s="236"/>
      <c r="FC7" s="236"/>
      <c r="FD7" s="236"/>
      <c r="FE7" s="236"/>
      <c r="FF7" s="236"/>
      <c r="FG7" s="236"/>
      <c r="FH7" s="236"/>
      <c r="FI7" s="236"/>
      <c r="FJ7" s="249"/>
    </row>
    <row r="8" spans="1:166" ht="12.75" customHeight="1">
      <c r="A8" s="155" t="s">
        <v>108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6"/>
      <c r="AP8" s="64"/>
      <c r="AQ8" s="65"/>
      <c r="AR8" s="65"/>
      <c r="AS8" s="65"/>
      <c r="AT8" s="65"/>
      <c r="AU8" s="243"/>
      <c r="AV8" s="242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76"/>
      <c r="BL8" s="238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40"/>
      <c r="CF8" s="238"/>
      <c r="CG8" s="239"/>
      <c r="CH8" s="239"/>
      <c r="CI8" s="239"/>
      <c r="CJ8" s="239"/>
      <c r="CK8" s="239"/>
      <c r="CL8" s="239"/>
      <c r="CM8" s="239"/>
      <c r="CN8" s="239"/>
      <c r="CO8" s="239"/>
      <c r="CP8" s="239"/>
      <c r="CQ8" s="239"/>
      <c r="CR8" s="239"/>
      <c r="CS8" s="239"/>
      <c r="CT8" s="239"/>
      <c r="CU8" s="239"/>
      <c r="CV8" s="240"/>
      <c r="CW8" s="152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63"/>
      <c r="DN8" s="238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40"/>
      <c r="EE8" s="238"/>
      <c r="EF8" s="239"/>
      <c r="EG8" s="239"/>
      <c r="EH8" s="239"/>
      <c r="EI8" s="239"/>
      <c r="EJ8" s="239"/>
      <c r="EK8" s="239"/>
      <c r="EL8" s="239"/>
      <c r="EM8" s="239"/>
      <c r="EN8" s="239"/>
      <c r="EO8" s="239"/>
      <c r="EP8" s="239"/>
      <c r="EQ8" s="239"/>
      <c r="ER8" s="239"/>
      <c r="ES8" s="240"/>
      <c r="ET8" s="238"/>
      <c r="EU8" s="239"/>
      <c r="EV8" s="239"/>
      <c r="EW8" s="239"/>
      <c r="EX8" s="239"/>
      <c r="EY8" s="239"/>
      <c r="EZ8" s="239"/>
      <c r="FA8" s="239"/>
      <c r="FB8" s="239"/>
      <c r="FC8" s="239"/>
      <c r="FD8" s="239"/>
      <c r="FE8" s="239"/>
      <c r="FF8" s="239"/>
      <c r="FG8" s="239"/>
      <c r="FH8" s="239"/>
      <c r="FI8" s="239"/>
      <c r="FJ8" s="250"/>
    </row>
    <row r="9" spans="1:166" ht="12" customHeight="1">
      <c r="A9" s="195" t="s">
        <v>36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6"/>
      <c r="AP9" s="55"/>
      <c r="AQ9" s="56"/>
      <c r="AR9" s="56"/>
      <c r="AS9" s="56"/>
      <c r="AT9" s="56"/>
      <c r="AU9" s="227"/>
      <c r="AV9" s="241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4"/>
      <c r="BL9" s="149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62"/>
      <c r="CF9" s="149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62"/>
      <c r="CW9" s="149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62"/>
      <c r="DN9" s="149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62"/>
      <c r="EE9" s="149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62"/>
      <c r="ET9" s="149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1"/>
    </row>
    <row r="10" spans="1:166" ht="27" customHeight="1">
      <c r="A10" s="123" t="s">
        <v>163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232"/>
      <c r="AP10" s="37" t="s">
        <v>35</v>
      </c>
      <c r="AQ10" s="38"/>
      <c r="AR10" s="38"/>
      <c r="AS10" s="38"/>
      <c r="AT10" s="38"/>
      <c r="AU10" s="234"/>
      <c r="AV10" s="124" t="s">
        <v>164</v>
      </c>
      <c r="AW10" s="124"/>
      <c r="AX10" s="124"/>
      <c r="AY10" s="124"/>
      <c r="AZ10" s="124"/>
      <c r="BA10" s="124"/>
      <c r="BB10" s="124"/>
      <c r="BC10" s="124"/>
      <c r="BD10" s="124"/>
      <c r="BE10" s="125"/>
      <c r="BF10" s="126"/>
      <c r="BG10" s="126"/>
      <c r="BH10" s="126"/>
      <c r="BI10" s="126"/>
      <c r="BJ10" s="126"/>
      <c r="BK10" s="127"/>
      <c r="BL10" s="122">
        <f>SUM(BL11:CE11)</f>
        <v>-27500000</v>
      </c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15">
        <f>CF11</f>
        <v>-27500000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>
        <v>0</v>
      </c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>
        <v>0</v>
      </c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>
        <f aca="true" t="shared" si="0" ref="EE10:EE29">SUM(CF10)</f>
        <v>-27500000</v>
      </c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>
        <v>0</v>
      </c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6"/>
    </row>
    <row r="11" spans="1:166" ht="41.25" customHeight="1">
      <c r="A11" s="123" t="s">
        <v>224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232"/>
      <c r="AP11" s="37" t="s">
        <v>35</v>
      </c>
      <c r="AQ11" s="38"/>
      <c r="AR11" s="38"/>
      <c r="AS11" s="38"/>
      <c r="AT11" s="38"/>
      <c r="AU11" s="234"/>
      <c r="AV11" s="124" t="s">
        <v>223</v>
      </c>
      <c r="AW11" s="124"/>
      <c r="AX11" s="124"/>
      <c r="AY11" s="124"/>
      <c r="AZ11" s="124"/>
      <c r="BA11" s="124"/>
      <c r="BB11" s="124"/>
      <c r="BC11" s="124"/>
      <c r="BD11" s="124"/>
      <c r="BE11" s="125"/>
      <c r="BF11" s="126"/>
      <c r="BG11" s="126"/>
      <c r="BH11" s="126"/>
      <c r="BI11" s="126"/>
      <c r="BJ11" s="126"/>
      <c r="BK11" s="127"/>
      <c r="BL11" s="122">
        <f>SUM(BL12:CE12)</f>
        <v>-27500000</v>
      </c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15">
        <f>CF12</f>
        <v>-27500000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>
        <v>0</v>
      </c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>
        <v>0</v>
      </c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>
        <f t="shared" si="0"/>
        <v>-27500000</v>
      </c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>
        <v>0</v>
      </c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6"/>
    </row>
    <row r="12" spans="1:166" ht="30" customHeight="1">
      <c r="A12" s="117" t="s">
        <v>123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231"/>
      <c r="AP12" s="37" t="s">
        <v>35</v>
      </c>
      <c r="AQ12" s="38"/>
      <c r="AR12" s="38"/>
      <c r="AS12" s="38"/>
      <c r="AT12" s="38"/>
      <c r="AU12" s="234"/>
      <c r="AV12" s="211" t="s">
        <v>124</v>
      </c>
      <c r="AW12" s="211"/>
      <c r="AX12" s="211"/>
      <c r="AY12" s="211"/>
      <c r="AZ12" s="211"/>
      <c r="BA12" s="211"/>
      <c r="BB12" s="211"/>
      <c r="BC12" s="211"/>
      <c r="BD12" s="211"/>
      <c r="BE12" s="212"/>
      <c r="BF12" s="213"/>
      <c r="BG12" s="213"/>
      <c r="BH12" s="213"/>
      <c r="BI12" s="213"/>
      <c r="BJ12" s="213"/>
      <c r="BK12" s="214"/>
      <c r="BL12" s="208">
        <v>-27500000</v>
      </c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33">
        <v>-27500000</v>
      </c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>
        <v>0</v>
      </c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>
        <v>0</v>
      </c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>
        <f t="shared" si="0"/>
        <v>-27500000</v>
      </c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>
        <f>SUM(BL12,-EE12)</f>
        <v>0</v>
      </c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83"/>
    </row>
    <row r="13" spans="1:166" ht="26.25" customHeight="1" hidden="1">
      <c r="A13" s="123" t="s">
        <v>165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232"/>
      <c r="AP13" s="37" t="s">
        <v>35</v>
      </c>
      <c r="AQ13" s="38"/>
      <c r="AR13" s="38"/>
      <c r="AS13" s="38"/>
      <c r="AT13" s="38"/>
      <c r="AU13" s="234"/>
      <c r="AV13" s="124" t="s">
        <v>166</v>
      </c>
      <c r="AW13" s="124"/>
      <c r="AX13" s="124"/>
      <c r="AY13" s="124"/>
      <c r="AZ13" s="124"/>
      <c r="BA13" s="124"/>
      <c r="BB13" s="124"/>
      <c r="BC13" s="124"/>
      <c r="BD13" s="124"/>
      <c r="BE13" s="125"/>
      <c r="BF13" s="126"/>
      <c r="BG13" s="126"/>
      <c r="BH13" s="126"/>
      <c r="BI13" s="126"/>
      <c r="BJ13" s="126"/>
      <c r="BK13" s="127"/>
      <c r="BL13" s="122">
        <f>BL14</f>
        <v>0</v>
      </c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>
        <f>SUM(CF14:CV14)</f>
        <v>0</v>
      </c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15">
        <v>0</v>
      </c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>
        <v>0</v>
      </c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22">
        <f t="shared" si="0"/>
        <v>0</v>
      </c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15">
        <v>0</v>
      </c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6"/>
    </row>
    <row r="14" spans="1:166" ht="24" customHeight="1" hidden="1">
      <c r="A14" s="123" t="s">
        <v>193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232"/>
      <c r="AP14" s="37" t="s">
        <v>35</v>
      </c>
      <c r="AQ14" s="38"/>
      <c r="AR14" s="38"/>
      <c r="AS14" s="38"/>
      <c r="AT14" s="38"/>
      <c r="AU14" s="234"/>
      <c r="AV14" s="124" t="s">
        <v>192</v>
      </c>
      <c r="AW14" s="124"/>
      <c r="AX14" s="124"/>
      <c r="AY14" s="124"/>
      <c r="AZ14" s="124"/>
      <c r="BA14" s="124"/>
      <c r="BB14" s="124"/>
      <c r="BC14" s="124"/>
      <c r="BD14" s="124"/>
      <c r="BE14" s="125"/>
      <c r="BF14" s="126"/>
      <c r="BG14" s="126"/>
      <c r="BH14" s="126"/>
      <c r="BI14" s="126"/>
      <c r="BJ14" s="126"/>
      <c r="BK14" s="127"/>
      <c r="BL14" s="122">
        <f>SUM(BL15:CE15)</f>
        <v>0</v>
      </c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>
        <f>SUM(CF15:CV15)</f>
        <v>0</v>
      </c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15">
        <v>0</v>
      </c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>
        <v>0</v>
      </c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22">
        <f t="shared" si="0"/>
        <v>0</v>
      </c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15">
        <v>0</v>
      </c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6"/>
    </row>
    <row r="15" spans="1:166" ht="22.5" customHeight="1" hidden="1">
      <c r="A15" s="117" t="s">
        <v>109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231"/>
      <c r="AP15" s="118" t="s">
        <v>35</v>
      </c>
      <c r="AQ15" s="119"/>
      <c r="AR15" s="119"/>
      <c r="AS15" s="119"/>
      <c r="AT15" s="119"/>
      <c r="AU15" s="119"/>
      <c r="AV15" s="211" t="s">
        <v>92</v>
      </c>
      <c r="AW15" s="211"/>
      <c r="AX15" s="211"/>
      <c r="AY15" s="211"/>
      <c r="AZ15" s="211"/>
      <c r="BA15" s="211"/>
      <c r="BB15" s="211"/>
      <c r="BC15" s="211"/>
      <c r="BD15" s="211"/>
      <c r="BE15" s="212"/>
      <c r="BF15" s="213"/>
      <c r="BG15" s="213"/>
      <c r="BH15" s="213"/>
      <c r="BI15" s="213"/>
      <c r="BJ15" s="213"/>
      <c r="BK15" s="214"/>
      <c r="BL15" s="208">
        <v>0</v>
      </c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>
        <v>0</v>
      </c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33">
        <v>0</v>
      </c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>
        <v>0</v>
      </c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08">
        <f t="shared" si="0"/>
        <v>0</v>
      </c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>
        <f>SUM(BL15,-EE15)</f>
        <v>0</v>
      </c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9"/>
    </row>
    <row r="16" spans="1:166" ht="27" customHeight="1">
      <c r="A16" s="123" t="s">
        <v>167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232"/>
      <c r="AP16" s="120" t="s">
        <v>35</v>
      </c>
      <c r="AQ16" s="121"/>
      <c r="AR16" s="121"/>
      <c r="AS16" s="121"/>
      <c r="AT16" s="121"/>
      <c r="AU16" s="121"/>
      <c r="AV16" s="124" t="s">
        <v>168</v>
      </c>
      <c r="AW16" s="124"/>
      <c r="AX16" s="124"/>
      <c r="AY16" s="124"/>
      <c r="AZ16" s="124"/>
      <c r="BA16" s="124"/>
      <c r="BB16" s="124"/>
      <c r="BC16" s="124"/>
      <c r="BD16" s="124"/>
      <c r="BE16" s="125"/>
      <c r="BF16" s="126"/>
      <c r="BG16" s="126"/>
      <c r="BH16" s="126"/>
      <c r="BI16" s="126"/>
      <c r="BJ16" s="126"/>
      <c r="BK16" s="127"/>
      <c r="BL16" s="122">
        <f>BL18</f>
        <v>-128961750</v>
      </c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15">
        <f>CF17</f>
        <v>0</v>
      </c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>
        <v>0</v>
      </c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>
        <v>0</v>
      </c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>
        <f t="shared" si="0"/>
        <v>0</v>
      </c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>
        <v>0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6"/>
    </row>
    <row r="17" spans="1:166" ht="30.75" customHeight="1">
      <c r="A17" s="123" t="s">
        <v>169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232"/>
      <c r="AP17" s="120" t="s">
        <v>35</v>
      </c>
      <c r="AQ17" s="121"/>
      <c r="AR17" s="121"/>
      <c r="AS17" s="121"/>
      <c r="AT17" s="121"/>
      <c r="AU17" s="121"/>
      <c r="AV17" s="124" t="s">
        <v>170</v>
      </c>
      <c r="AW17" s="124"/>
      <c r="AX17" s="124"/>
      <c r="AY17" s="124"/>
      <c r="AZ17" s="124"/>
      <c r="BA17" s="124"/>
      <c r="BB17" s="124"/>
      <c r="BC17" s="124"/>
      <c r="BD17" s="124"/>
      <c r="BE17" s="125"/>
      <c r="BF17" s="126"/>
      <c r="BG17" s="126"/>
      <c r="BH17" s="126"/>
      <c r="BI17" s="126"/>
      <c r="BJ17" s="126"/>
      <c r="BK17" s="127"/>
      <c r="BL17" s="122">
        <f>BL18</f>
        <v>-128961750</v>
      </c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15">
        <f>CF18</f>
        <v>0</v>
      </c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>
        <v>0</v>
      </c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>
        <v>0</v>
      </c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>
        <f t="shared" si="0"/>
        <v>0</v>
      </c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>
        <v>0</v>
      </c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6"/>
    </row>
    <row r="18" spans="1:166" s="25" customFormat="1" ht="54" customHeight="1">
      <c r="A18" s="123" t="s">
        <v>226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0" t="s">
        <v>35</v>
      </c>
      <c r="AQ18" s="121"/>
      <c r="AR18" s="121"/>
      <c r="AS18" s="121"/>
      <c r="AT18" s="121"/>
      <c r="AU18" s="121"/>
      <c r="AV18" s="124" t="s">
        <v>225</v>
      </c>
      <c r="AW18" s="124"/>
      <c r="AX18" s="124"/>
      <c r="AY18" s="124"/>
      <c r="AZ18" s="124"/>
      <c r="BA18" s="124"/>
      <c r="BB18" s="124"/>
      <c r="BC18" s="124"/>
      <c r="BD18" s="124"/>
      <c r="BE18" s="125"/>
      <c r="BF18" s="126"/>
      <c r="BG18" s="126"/>
      <c r="BH18" s="126"/>
      <c r="BI18" s="126"/>
      <c r="BJ18" s="126"/>
      <c r="BK18" s="127"/>
      <c r="BL18" s="122">
        <f>SUM(BL19:CE19)</f>
        <v>-128961750</v>
      </c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15">
        <f>SUM(CF19:CF19)</f>
        <v>0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>
        <v>0</v>
      </c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>
        <v>0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>
        <f t="shared" si="0"/>
        <v>0</v>
      </c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>
        <v>0</v>
      </c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6"/>
    </row>
    <row r="19" spans="1:166" ht="37.5" customHeight="1">
      <c r="A19" s="117" t="s">
        <v>110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8" t="s">
        <v>35</v>
      </c>
      <c r="AQ19" s="119"/>
      <c r="AR19" s="119"/>
      <c r="AS19" s="119"/>
      <c r="AT19" s="119"/>
      <c r="AU19" s="119"/>
      <c r="AV19" s="211" t="s">
        <v>93</v>
      </c>
      <c r="AW19" s="211"/>
      <c r="AX19" s="211"/>
      <c r="AY19" s="211"/>
      <c r="AZ19" s="211"/>
      <c r="BA19" s="211"/>
      <c r="BB19" s="211"/>
      <c r="BC19" s="211"/>
      <c r="BD19" s="211"/>
      <c r="BE19" s="212"/>
      <c r="BF19" s="213"/>
      <c r="BG19" s="213"/>
      <c r="BH19" s="213"/>
      <c r="BI19" s="213"/>
      <c r="BJ19" s="213"/>
      <c r="BK19" s="214"/>
      <c r="BL19" s="208">
        <v>-128961750</v>
      </c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33">
        <v>0</v>
      </c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>
        <v>0</v>
      </c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>
        <v>0</v>
      </c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>
        <f t="shared" si="0"/>
        <v>0</v>
      </c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08">
        <f>SUM(BL19,-EE19)</f>
        <v>-128961750</v>
      </c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9"/>
    </row>
    <row r="20" spans="1:166" ht="37.5" customHeight="1">
      <c r="A20" s="123" t="s">
        <v>227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0" t="s">
        <v>35</v>
      </c>
      <c r="AQ20" s="121"/>
      <c r="AR20" s="121"/>
      <c r="AS20" s="121"/>
      <c r="AT20" s="121"/>
      <c r="AU20" s="121"/>
      <c r="AV20" s="124" t="s">
        <v>228</v>
      </c>
      <c r="AW20" s="124"/>
      <c r="AX20" s="124"/>
      <c r="AY20" s="124"/>
      <c r="AZ20" s="124"/>
      <c r="BA20" s="124"/>
      <c r="BB20" s="124"/>
      <c r="BC20" s="124"/>
      <c r="BD20" s="124"/>
      <c r="BE20" s="125"/>
      <c r="BF20" s="126"/>
      <c r="BG20" s="126"/>
      <c r="BH20" s="126"/>
      <c r="BI20" s="126"/>
      <c r="BJ20" s="126"/>
      <c r="BK20" s="127"/>
      <c r="BL20" s="122">
        <f>BL21+BL25</f>
        <v>-452130000</v>
      </c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>
        <f>SUM(CF21)</f>
        <v>0</v>
      </c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15">
        <v>0</v>
      </c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>
        <v>0</v>
      </c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22">
        <f>SUM(CF20)</f>
        <v>0</v>
      </c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15">
        <v>0</v>
      </c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6"/>
    </row>
    <row r="21" spans="1:166" ht="30" customHeight="1">
      <c r="A21" s="123" t="s">
        <v>171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0" t="s">
        <v>35</v>
      </c>
      <c r="AQ21" s="121"/>
      <c r="AR21" s="121"/>
      <c r="AS21" s="121"/>
      <c r="AT21" s="121"/>
      <c r="AU21" s="121"/>
      <c r="AV21" s="124" t="s">
        <v>172</v>
      </c>
      <c r="AW21" s="124"/>
      <c r="AX21" s="124"/>
      <c r="AY21" s="124"/>
      <c r="AZ21" s="124"/>
      <c r="BA21" s="124"/>
      <c r="BB21" s="124"/>
      <c r="BC21" s="124"/>
      <c r="BD21" s="124"/>
      <c r="BE21" s="125"/>
      <c r="BF21" s="126"/>
      <c r="BG21" s="126"/>
      <c r="BH21" s="126"/>
      <c r="BI21" s="126"/>
      <c r="BJ21" s="126"/>
      <c r="BK21" s="127"/>
      <c r="BL21" s="122">
        <f>SUM(BL23)</f>
        <v>-202130000</v>
      </c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>
        <f>SUM(CF22)</f>
        <v>0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15">
        <v>0</v>
      </c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>
        <v>0</v>
      </c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22">
        <f t="shared" si="0"/>
        <v>0</v>
      </c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15">
        <v>0</v>
      </c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6"/>
    </row>
    <row r="22" spans="1:166" s="25" customFormat="1" ht="42" customHeight="1">
      <c r="A22" s="123" t="s">
        <v>173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0" t="s">
        <v>35</v>
      </c>
      <c r="AQ22" s="121"/>
      <c r="AR22" s="121"/>
      <c r="AS22" s="121"/>
      <c r="AT22" s="121"/>
      <c r="AU22" s="121"/>
      <c r="AV22" s="124" t="s">
        <v>174</v>
      </c>
      <c r="AW22" s="124"/>
      <c r="AX22" s="124"/>
      <c r="AY22" s="124"/>
      <c r="AZ22" s="124"/>
      <c r="BA22" s="124"/>
      <c r="BB22" s="124"/>
      <c r="BC22" s="124"/>
      <c r="BD22" s="124"/>
      <c r="BE22" s="125"/>
      <c r="BF22" s="126"/>
      <c r="BG22" s="126"/>
      <c r="BH22" s="126"/>
      <c r="BI22" s="126"/>
      <c r="BJ22" s="126"/>
      <c r="BK22" s="127"/>
      <c r="BL22" s="122">
        <f>SUM(BL24)</f>
        <v>-202130000</v>
      </c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>
        <f>SUM(CF23)</f>
        <v>0</v>
      </c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15">
        <v>0</v>
      </c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>
        <v>0</v>
      </c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22">
        <f t="shared" si="0"/>
        <v>0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15">
        <v>0</v>
      </c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6"/>
    </row>
    <row r="23" spans="1:166" ht="72.75" customHeight="1">
      <c r="A23" s="123" t="s">
        <v>230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0" t="s">
        <v>35</v>
      </c>
      <c r="AQ23" s="121"/>
      <c r="AR23" s="121"/>
      <c r="AS23" s="121"/>
      <c r="AT23" s="121"/>
      <c r="AU23" s="121"/>
      <c r="AV23" s="124" t="s">
        <v>229</v>
      </c>
      <c r="AW23" s="124"/>
      <c r="AX23" s="124"/>
      <c r="AY23" s="124"/>
      <c r="AZ23" s="124"/>
      <c r="BA23" s="124"/>
      <c r="BB23" s="124"/>
      <c r="BC23" s="124"/>
      <c r="BD23" s="124"/>
      <c r="BE23" s="125"/>
      <c r="BF23" s="126"/>
      <c r="BG23" s="126"/>
      <c r="BH23" s="126"/>
      <c r="BI23" s="126"/>
      <c r="BJ23" s="126"/>
      <c r="BK23" s="127"/>
      <c r="BL23" s="122">
        <f>SUM(BL24)</f>
        <v>-202130000</v>
      </c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>
        <v>0</v>
      </c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15">
        <v>0</v>
      </c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>
        <v>0</v>
      </c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22">
        <f t="shared" si="0"/>
        <v>0</v>
      </c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15">
        <v>0</v>
      </c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6"/>
    </row>
    <row r="24" spans="1:166" ht="69" customHeight="1">
      <c r="A24" s="117" t="s">
        <v>94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 t="s">
        <v>35</v>
      </c>
      <c r="AQ24" s="119"/>
      <c r="AR24" s="119"/>
      <c r="AS24" s="119"/>
      <c r="AT24" s="119"/>
      <c r="AU24" s="119"/>
      <c r="AV24" s="211" t="s">
        <v>95</v>
      </c>
      <c r="AW24" s="211"/>
      <c r="AX24" s="211"/>
      <c r="AY24" s="211"/>
      <c r="AZ24" s="211"/>
      <c r="BA24" s="211"/>
      <c r="BB24" s="211"/>
      <c r="BC24" s="211"/>
      <c r="BD24" s="211"/>
      <c r="BE24" s="212"/>
      <c r="BF24" s="213"/>
      <c r="BG24" s="213"/>
      <c r="BH24" s="213"/>
      <c r="BI24" s="213"/>
      <c r="BJ24" s="213"/>
      <c r="BK24" s="214"/>
      <c r="BL24" s="208">
        <v>-202130000</v>
      </c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33">
        <v>0</v>
      </c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>
        <v>0</v>
      </c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>
        <v>0</v>
      </c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>
        <f t="shared" si="0"/>
        <v>0</v>
      </c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08">
        <f>SUM(BL24,-EE24)</f>
        <v>-202130000</v>
      </c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9"/>
    </row>
    <row r="25" spans="1:166" s="25" customFormat="1" ht="30" customHeight="1">
      <c r="A25" s="123" t="s">
        <v>175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0" t="s">
        <v>35</v>
      </c>
      <c r="AQ25" s="121"/>
      <c r="AR25" s="121"/>
      <c r="AS25" s="121"/>
      <c r="AT25" s="121"/>
      <c r="AU25" s="121"/>
      <c r="AV25" s="124" t="s">
        <v>176</v>
      </c>
      <c r="AW25" s="124"/>
      <c r="AX25" s="124"/>
      <c r="AY25" s="124"/>
      <c r="AZ25" s="124"/>
      <c r="BA25" s="124"/>
      <c r="BB25" s="124"/>
      <c r="BC25" s="124"/>
      <c r="BD25" s="124"/>
      <c r="BE25" s="125"/>
      <c r="BF25" s="126"/>
      <c r="BG25" s="126"/>
      <c r="BH25" s="126"/>
      <c r="BI25" s="126"/>
      <c r="BJ25" s="126"/>
      <c r="BK25" s="127"/>
      <c r="BL25" s="122">
        <f>BL26</f>
        <v>-250000000</v>
      </c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>
        <f>CF26</f>
        <v>0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15">
        <v>0</v>
      </c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>
        <v>0</v>
      </c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22">
        <f t="shared" si="0"/>
        <v>0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15">
        <v>0</v>
      </c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6"/>
    </row>
    <row r="26" spans="1:166" s="25" customFormat="1" ht="39" customHeight="1">
      <c r="A26" s="123" t="s">
        <v>231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0" t="s">
        <v>35</v>
      </c>
      <c r="AQ26" s="121"/>
      <c r="AR26" s="121"/>
      <c r="AS26" s="121"/>
      <c r="AT26" s="121"/>
      <c r="AU26" s="121"/>
      <c r="AV26" s="124" t="s">
        <v>232</v>
      </c>
      <c r="AW26" s="124"/>
      <c r="AX26" s="124"/>
      <c r="AY26" s="124"/>
      <c r="AZ26" s="124"/>
      <c r="BA26" s="124"/>
      <c r="BB26" s="124"/>
      <c r="BC26" s="124"/>
      <c r="BD26" s="124"/>
      <c r="BE26" s="125"/>
      <c r="BF26" s="126"/>
      <c r="BG26" s="126"/>
      <c r="BH26" s="126"/>
      <c r="BI26" s="126"/>
      <c r="BJ26" s="126"/>
      <c r="BK26" s="127"/>
      <c r="BL26" s="122">
        <f>BL27</f>
        <v>-250000000</v>
      </c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12">
        <f>CF27</f>
        <v>0</v>
      </c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9"/>
      <c r="CW26" s="115">
        <v>0</v>
      </c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>
        <v>0</v>
      </c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2">
        <f>SUM(CF26)</f>
        <v>0</v>
      </c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4"/>
      <c r="ET26" s="115">
        <v>0</v>
      </c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6"/>
    </row>
    <row r="27" spans="1:166" s="26" customFormat="1" ht="38.25" customHeight="1">
      <c r="A27" s="123" t="s">
        <v>234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0" t="s">
        <v>35</v>
      </c>
      <c r="AQ27" s="121"/>
      <c r="AR27" s="121"/>
      <c r="AS27" s="121"/>
      <c r="AT27" s="121"/>
      <c r="AU27" s="121"/>
      <c r="AV27" s="124" t="s">
        <v>233</v>
      </c>
      <c r="AW27" s="124"/>
      <c r="AX27" s="124"/>
      <c r="AY27" s="124"/>
      <c r="AZ27" s="124"/>
      <c r="BA27" s="124"/>
      <c r="BB27" s="124"/>
      <c r="BC27" s="124"/>
      <c r="BD27" s="124"/>
      <c r="BE27" s="125"/>
      <c r="BF27" s="126"/>
      <c r="BG27" s="126"/>
      <c r="BH27" s="126"/>
      <c r="BI27" s="126"/>
      <c r="BJ27" s="126"/>
      <c r="BK27" s="127"/>
      <c r="BL27" s="122">
        <f>BL28</f>
        <v>-250000000</v>
      </c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12">
        <f>CF28</f>
        <v>0</v>
      </c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9"/>
      <c r="CW27" s="115">
        <v>0</v>
      </c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>
        <v>0</v>
      </c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2">
        <f t="shared" si="0"/>
        <v>0</v>
      </c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4"/>
      <c r="ET27" s="115">
        <v>0</v>
      </c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6"/>
    </row>
    <row r="28" spans="1:166" s="26" customFormat="1" ht="59.25" customHeight="1">
      <c r="A28" s="123" t="s">
        <v>236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255" t="s">
        <v>35</v>
      </c>
      <c r="AQ28" s="256"/>
      <c r="AR28" s="256"/>
      <c r="AS28" s="256"/>
      <c r="AT28" s="256"/>
      <c r="AU28" s="256"/>
      <c r="AV28" s="125" t="s">
        <v>235</v>
      </c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9"/>
      <c r="BL28" s="112">
        <f>BL29</f>
        <v>-250000000</v>
      </c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4"/>
      <c r="CF28" s="122">
        <f>CF29</f>
        <v>0</v>
      </c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15">
        <v>0</v>
      </c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>
        <v>0</v>
      </c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22">
        <f t="shared" si="0"/>
        <v>0</v>
      </c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15">
        <v>0</v>
      </c>
      <c r="EU28" s="115"/>
      <c r="EV28" s="115"/>
      <c r="EW28" s="115"/>
      <c r="EX28" s="115"/>
      <c r="EY28" s="115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6"/>
    </row>
    <row r="29" spans="1:166" ht="40.5" customHeight="1">
      <c r="A29" s="117" t="s">
        <v>194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8" t="s">
        <v>35</v>
      </c>
      <c r="AQ29" s="119"/>
      <c r="AR29" s="119"/>
      <c r="AS29" s="119"/>
      <c r="AT29" s="119"/>
      <c r="AU29" s="119"/>
      <c r="AV29" s="211" t="s">
        <v>99</v>
      </c>
      <c r="AW29" s="211"/>
      <c r="AX29" s="211"/>
      <c r="AY29" s="211"/>
      <c r="AZ29" s="211"/>
      <c r="BA29" s="211"/>
      <c r="BB29" s="211"/>
      <c r="BC29" s="211"/>
      <c r="BD29" s="211"/>
      <c r="BE29" s="212"/>
      <c r="BF29" s="213"/>
      <c r="BG29" s="213"/>
      <c r="BH29" s="213"/>
      <c r="BI29" s="213"/>
      <c r="BJ29" s="213"/>
      <c r="BK29" s="214"/>
      <c r="BL29" s="208">
        <v>-250000000</v>
      </c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33">
        <v>0</v>
      </c>
      <c r="CG29" s="233"/>
      <c r="CH29" s="233"/>
      <c r="CI29" s="233"/>
      <c r="CJ29" s="233"/>
      <c r="CK29" s="233"/>
      <c r="CL29" s="233"/>
      <c r="CM29" s="233"/>
      <c r="CN29" s="233"/>
      <c r="CO29" s="233"/>
      <c r="CP29" s="233"/>
      <c r="CQ29" s="233"/>
      <c r="CR29" s="233"/>
      <c r="CS29" s="233"/>
      <c r="CT29" s="233"/>
      <c r="CU29" s="233"/>
      <c r="CV29" s="233"/>
      <c r="CW29" s="233">
        <v>0</v>
      </c>
      <c r="CX29" s="233"/>
      <c r="CY29" s="233"/>
      <c r="CZ29" s="233"/>
      <c r="DA29" s="233"/>
      <c r="DB29" s="233"/>
      <c r="DC29" s="233"/>
      <c r="DD29" s="233"/>
      <c r="DE29" s="233"/>
      <c r="DF29" s="233"/>
      <c r="DG29" s="233"/>
      <c r="DH29" s="233"/>
      <c r="DI29" s="233"/>
      <c r="DJ29" s="233"/>
      <c r="DK29" s="233"/>
      <c r="DL29" s="233"/>
      <c r="DM29" s="233"/>
      <c r="DN29" s="233">
        <v>0</v>
      </c>
      <c r="DO29" s="233"/>
      <c r="DP29" s="233"/>
      <c r="DQ29" s="233"/>
      <c r="DR29" s="233"/>
      <c r="DS29" s="233"/>
      <c r="DT29" s="233"/>
      <c r="DU29" s="233"/>
      <c r="DV29" s="233"/>
      <c r="DW29" s="233"/>
      <c r="DX29" s="233"/>
      <c r="DY29" s="233"/>
      <c r="DZ29" s="233"/>
      <c r="EA29" s="233"/>
      <c r="EB29" s="233"/>
      <c r="EC29" s="233"/>
      <c r="ED29" s="233"/>
      <c r="EE29" s="233">
        <f t="shared" si="0"/>
        <v>0</v>
      </c>
      <c r="EF29" s="233"/>
      <c r="EG29" s="233"/>
      <c r="EH29" s="233"/>
      <c r="EI29" s="233"/>
      <c r="EJ29" s="233"/>
      <c r="EK29" s="233"/>
      <c r="EL29" s="233"/>
      <c r="EM29" s="233"/>
      <c r="EN29" s="233"/>
      <c r="EO29" s="233"/>
      <c r="EP29" s="233"/>
      <c r="EQ29" s="233"/>
      <c r="ER29" s="233"/>
      <c r="ES29" s="233"/>
      <c r="ET29" s="208">
        <f>BL29-CF29</f>
        <v>-250000000</v>
      </c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9"/>
    </row>
    <row r="30" spans="1:166" ht="40.5" customHeight="1">
      <c r="A30" s="117" t="s">
        <v>203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 t="s">
        <v>35</v>
      </c>
      <c r="AQ30" s="119"/>
      <c r="AR30" s="119"/>
      <c r="AS30" s="119"/>
      <c r="AT30" s="119"/>
      <c r="AU30" s="119"/>
      <c r="AV30" s="211" t="s">
        <v>202</v>
      </c>
      <c r="AW30" s="211"/>
      <c r="AX30" s="211"/>
      <c r="AY30" s="211"/>
      <c r="AZ30" s="211"/>
      <c r="BA30" s="211"/>
      <c r="BB30" s="211"/>
      <c r="BC30" s="211"/>
      <c r="BD30" s="211"/>
      <c r="BE30" s="212"/>
      <c r="BF30" s="213"/>
      <c r="BG30" s="213"/>
      <c r="BH30" s="213"/>
      <c r="BI30" s="213"/>
      <c r="BJ30" s="213"/>
      <c r="BK30" s="214"/>
      <c r="BL30" s="233">
        <v>0</v>
      </c>
      <c r="BM30" s="233"/>
      <c r="BN30" s="233"/>
      <c r="BO30" s="233"/>
      <c r="BP30" s="233"/>
      <c r="BQ30" s="233"/>
      <c r="BR30" s="233"/>
      <c r="BS30" s="233"/>
      <c r="BT30" s="233"/>
      <c r="BU30" s="233"/>
      <c r="BV30" s="233"/>
      <c r="BW30" s="233"/>
      <c r="BX30" s="233"/>
      <c r="BY30" s="233"/>
      <c r="BZ30" s="233"/>
      <c r="CA30" s="233"/>
      <c r="CB30" s="233"/>
      <c r="CC30" s="233"/>
      <c r="CD30" s="233"/>
      <c r="CE30" s="233"/>
      <c r="CF30" s="208">
        <v>6405.84</v>
      </c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33">
        <v>0</v>
      </c>
      <c r="CX30" s="233"/>
      <c r="CY30" s="233"/>
      <c r="CZ30" s="233"/>
      <c r="DA30" s="233"/>
      <c r="DB30" s="233"/>
      <c r="DC30" s="233"/>
      <c r="DD30" s="233"/>
      <c r="DE30" s="233"/>
      <c r="DF30" s="233"/>
      <c r="DG30" s="233"/>
      <c r="DH30" s="233"/>
      <c r="DI30" s="233"/>
      <c r="DJ30" s="233"/>
      <c r="DK30" s="233"/>
      <c r="DL30" s="233"/>
      <c r="DM30" s="233"/>
      <c r="DN30" s="233">
        <v>0</v>
      </c>
      <c r="DO30" s="233"/>
      <c r="DP30" s="233"/>
      <c r="DQ30" s="233"/>
      <c r="DR30" s="233"/>
      <c r="DS30" s="233"/>
      <c r="DT30" s="233"/>
      <c r="DU30" s="233"/>
      <c r="DV30" s="233"/>
      <c r="DW30" s="233"/>
      <c r="DX30" s="233"/>
      <c r="DY30" s="233"/>
      <c r="DZ30" s="233"/>
      <c r="EA30" s="233"/>
      <c r="EB30" s="233"/>
      <c r="EC30" s="233"/>
      <c r="ED30" s="233"/>
      <c r="EE30" s="208">
        <f>SUM(CF30)</f>
        <v>6405.84</v>
      </c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33">
        <v>0</v>
      </c>
      <c r="EU30" s="233"/>
      <c r="EV30" s="233"/>
      <c r="EW30" s="233"/>
      <c r="EX30" s="233"/>
      <c r="EY30" s="233"/>
      <c r="EZ30" s="233"/>
      <c r="FA30" s="233"/>
      <c r="FB30" s="233"/>
      <c r="FC30" s="233"/>
      <c r="FD30" s="233"/>
      <c r="FE30" s="233"/>
      <c r="FF30" s="233"/>
      <c r="FG30" s="233"/>
      <c r="FH30" s="233"/>
      <c r="FI30" s="233"/>
      <c r="FJ30" s="283"/>
    </row>
    <row r="31" spans="1:166" ht="36" customHeight="1">
      <c r="A31" s="117" t="s">
        <v>260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8" t="s">
        <v>35</v>
      </c>
      <c r="AQ31" s="119"/>
      <c r="AR31" s="119"/>
      <c r="AS31" s="119"/>
      <c r="AT31" s="119"/>
      <c r="AU31" s="119"/>
      <c r="AV31" s="211" t="s">
        <v>259</v>
      </c>
      <c r="AW31" s="211"/>
      <c r="AX31" s="211"/>
      <c r="AY31" s="211"/>
      <c r="AZ31" s="211"/>
      <c r="BA31" s="211"/>
      <c r="BB31" s="211"/>
      <c r="BC31" s="211"/>
      <c r="BD31" s="211"/>
      <c r="BE31" s="212"/>
      <c r="BF31" s="213"/>
      <c r="BG31" s="213"/>
      <c r="BH31" s="213"/>
      <c r="BI31" s="213"/>
      <c r="BJ31" s="213"/>
      <c r="BK31" s="214"/>
      <c r="BL31" s="233">
        <v>0</v>
      </c>
      <c r="BM31" s="233"/>
      <c r="BN31" s="233"/>
      <c r="BO31" s="233"/>
      <c r="BP31" s="233"/>
      <c r="BQ31" s="233"/>
      <c r="BR31" s="233"/>
      <c r="BS31" s="233"/>
      <c r="BT31" s="233"/>
      <c r="BU31" s="233"/>
      <c r="BV31" s="233"/>
      <c r="BW31" s="233"/>
      <c r="BX31" s="233"/>
      <c r="BY31" s="233"/>
      <c r="BZ31" s="233"/>
      <c r="CA31" s="233"/>
      <c r="CB31" s="233"/>
      <c r="CC31" s="233"/>
      <c r="CD31" s="233"/>
      <c r="CE31" s="233"/>
      <c r="CF31" s="208">
        <v>63010</v>
      </c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33">
        <v>0</v>
      </c>
      <c r="CX31" s="233"/>
      <c r="CY31" s="233"/>
      <c r="CZ31" s="233"/>
      <c r="DA31" s="233"/>
      <c r="DB31" s="233"/>
      <c r="DC31" s="233"/>
      <c r="DD31" s="233"/>
      <c r="DE31" s="233"/>
      <c r="DF31" s="233"/>
      <c r="DG31" s="233"/>
      <c r="DH31" s="233"/>
      <c r="DI31" s="233"/>
      <c r="DJ31" s="233"/>
      <c r="DK31" s="233"/>
      <c r="DL31" s="233"/>
      <c r="DM31" s="233"/>
      <c r="DN31" s="233">
        <v>0</v>
      </c>
      <c r="DO31" s="233"/>
      <c r="DP31" s="233"/>
      <c r="DQ31" s="233"/>
      <c r="DR31" s="233"/>
      <c r="DS31" s="233"/>
      <c r="DT31" s="233"/>
      <c r="DU31" s="233"/>
      <c r="DV31" s="233"/>
      <c r="DW31" s="233"/>
      <c r="DX31" s="233"/>
      <c r="DY31" s="233"/>
      <c r="DZ31" s="233"/>
      <c r="EA31" s="233"/>
      <c r="EB31" s="233"/>
      <c r="EC31" s="233"/>
      <c r="ED31" s="233"/>
      <c r="EE31" s="208">
        <f>SUM(CF31)</f>
        <v>63010</v>
      </c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33">
        <v>0</v>
      </c>
      <c r="EU31" s="233"/>
      <c r="EV31" s="233"/>
      <c r="EW31" s="233"/>
      <c r="EX31" s="233"/>
      <c r="EY31" s="233"/>
      <c r="EZ31" s="233"/>
      <c r="FA31" s="233"/>
      <c r="FB31" s="233"/>
      <c r="FC31" s="233"/>
      <c r="FD31" s="233"/>
      <c r="FE31" s="233"/>
      <c r="FF31" s="233"/>
      <c r="FG31" s="233"/>
      <c r="FH31" s="233"/>
      <c r="FI31" s="233"/>
      <c r="FJ31" s="283"/>
    </row>
    <row r="32" spans="1:166" ht="40.5" customHeight="1">
      <c r="A32" s="117" t="s">
        <v>195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8" t="s">
        <v>35</v>
      </c>
      <c r="AQ32" s="119"/>
      <c r="AR32" s="119"/>
      <c r="AS32" s="119"/>
      <c r="AT32" s="119"/>
      <c r="AU32" s="119"/>
      <c r="AV32" s="211" t="s">
        <v>96</v>
      </c>
      <c r="AW32" s="211"/>
      <c r="AX32" s="211"/>
      <c r="AY32" s="211"/>
      <c r="AZ32" s="211"/>
      <c r="BA32" s="211"/>
      <c r="BB32" s="211"/>
      <c r="BC32" s="211"/>
      <c r="BD32" s="211"/>
      <c r="BE32" s="212"/>
      <c r="BF32" s="213"/>
      <c r="BG32" s="213"/>
      <c r="BH32" s="213"/>
      <c r="BI32" s="213"/>
      <c r="BJ32" s="213"/>
      <c r="BK32" s="214"/>
      <c r="BL32" s="208">
        <v>250000000</v>
      </c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15">
        <v>0</v>
      </c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7"/>
      <c r="CW32" s="115">
        <v>0</v>
      </c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>
        <v>0</v>
      </c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233">
        <f>SUM(CF32)</f>
        <v>0</v>
      </c>
      <c r="EF32" s="233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3"/>
      <c r="ES32" s="233"/>
      <c r="ET32" s="284">
        <f>SUM(BL32,-EE32)</f>
        <v>250000000</v>
      </c>
      <c r="EU32" s="285"/>
      <c r="EV32" s="285"/>
      <c r="EW32" s="285"/>
      <c r="EX32" s="285"/>
      <c r="EY32" s="285"/>
      <c r="EZ32" s="285"/>
      <c r="FA32" s="285"/>
      <c r="FB32" s="285"/>
      <c r="FC32" s="285"/>
      <c r="FD32" s="285"/>
      <c r="FE32" s="285"/>
      <c r="FF32" s="285"/>
      <c r="FG32" s="285"/>
      <c r="FH32" s="285"/>
      <c r="FI32" s="285"/>
      <c r="FJ32" s="286"/>
    </row>
    <row r="33" spans="1:166" ht="40.5" customHeight="1">
      <c r="A33" s="117" t="s">
        <v>97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8" t="s">
        <v>35</v>
      </c>
      <c r="AQ33" s="119"/>
      <c r="AR33" s="119"/>
      <c r="AS33" s="119"/>
      <c r="AT33" s="119"/>
      <c r="AU33" s="119"/>
      <c r="AV33" s="211" t="s">
        <v>98</v>
      </c>
      <c r="AW33" s="211"/>
      <c r="AX33" s="211"/>
      <c r="AY33" s="211"/>
      <c r="AZ33" s="211"/>
      <c r="BA33" s="211"/>
      <c r="BB33" s="211"/>
      <c r="BC33" s="211"/>
      <c r="BD33" s="211"/>
      <c r="BE33" s="212"/>
      <c r="BF33" s="213"/>
      <c r="BG33" s="213"/>
      <c r="BH33" s="213"/>
      <c r="BI33" s="213"/>
      <c r="BJ33" s="213"/>
      <c r="BK33" s="214"/>
      <c r="BL33" s="208">
        <v>135781000</v>
      </c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33">
        <v>0</v>
      </c>
      <c r="CG33" s="233"/>
      <c r="CH33" s="233"/>
      <c r="CI33" s="233"/>
      <c r="CJ33" s="233"/>
      <c r="CK33" s="233"/>
      <c r="CL33" s="233"/>
      <c r="CM33" s="233"/>
      <c r="CN33" s="233"/>
      <c r="CO33" s="233"/>
      <c r="CP33" s="233"/>
      <c r="CQ33" s="233"/>
      <c r="CR33" s="233"/>
      <c r="CS33" s="233"/>
      <c r="CT33" s="233"/>
      <c r="CU33" s="233"/>
      <c r="CV33" s="233"/>
      <c r="CW33" s="233">
        <v>0</v>
      </c>
      <c r="CX33" s="233"/>
      <c r="CY33" s="233"/>
      <c r="CZ33" s="233"/>
      <c r="DA33" s="233"/>
      <c r="DB33" s="233"/>
      <c r="DC33" s="233"/>
      <c r="DD33" s="233"/>
      <c r="DE33" s="233"/>
      <c r="DF33" s="233"/>
      <c r="DG33" s="233"/>
      <c r="DH33" s="233"/>
      <c r="DI33" s="233"/>
      <c r="DJ33" s="233"/>
      <c r="DK33" s="233"/>
      <c r="DL33" s="233"/>
      <c r="DM33" s="233"/>
      <c r="DN33" s="233">
        <v>0</v>
      </c>
      <c r="DO33" s="233"/>
      <c r="DP33" s="233"/>
      <c r="DQ33" s="233"/>
      <c r="DR33" s="233"/>
      <c r="DS33" s="233"/>
      <c r="DT33" s="233"/>
      <c r="DU33" s="233"/>
      <c r="DV33" s="233"/>
      <c r="DW33" s="233"/>
      <c r="DX33" s="233"/>
      <c r="DY33" s="233"/>
      <c r="DZ33" s="233"/>
      <c r="EA33" s="233"/>
      <c r="EB33" s="233"/>
      <c r="EC33" s="233"/>
      <c r="ED33" s="233"/>
      <c r="EE33" s="233">
        <f>SUM(CF33)</f>
        <v>0</v>
      </c>
      <c r="EF33" s="233"/>
      <c r="EG33" s="233"/>
      <c r="EH33" s="233"/>
      <c r="EI33" s="233"/>
      <c r="EJ33" s="233"/>
      <c r="EK33" s="233"/>
      <c r="EL33" s="233"/>
      <c r="EM33" s="233"/>
      <c r="EN33" s="233"/>
      <c r="EO33" s="233"/>
      <c r="EP33" s="233"/>
      <c r="EQ33" s="233"/>
      <c r="ER33" s="233"/>
      <c r="ES33" s="233"/>
      <c r="ET33" s="284">
        <f>SUM(BL33,-EE33)</f>
        <v>135781000</v>
      </c>
      <c r="EU33" s="285"/>
      <c r="EV33" s="285"/>
      <c r="EW33" s="285"/>
      <c r="EX33" s="285"/>
      <c r="EY33" s="285"/>
      <c r="EZ33" s="285"/>
      <c r="FA33" s="285"/>
      <c r="FB33" s="285"/>
      <c r="FC33" s="285"/>
      <c r="FD33" s="285"/>
      <c r="FE33" s="285"/>
      <c r="FF33" s="285"/>
      <c r="FG33" s="285"/>
      <c r="FH33" s="285"/>
      <c r="FI33" s="285"/>
      <c r="FJ33" s="286"/>
    </row>
    <row r="34" spans="1:166" ht="15" customHeight="1">
      <c r="A34" s="180" t="s">
        <v>68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18" t="s">
        <v>37</v>
      </c>
      <c r="AQ34" s="119"/>
      <c r="AR34" s="119"/>
      <c r="AS34" s="119"/>
      <c r="AT34" s="119"/>
      <c r="AU34" s="119"/>
      <c r="AV34" s="104" t="s">
        <v>39</v>
      </c>
      <c r="AW34" s="104"/>
      <c r="AX34" s="104"/>
      <c r="AY34" s="104"/>
      <c r="AZ34" s="104"/>
      <c r="BA34" s="104"/>
      <c r="BB34" s="104"/>
      <c r="BC34" s="104"/>
      <c r="BD34" s="104"/>
      <c r="BE34" s="224"/>
      <c r="BF34" s="225"/>
      <c r="BG34" s="225"/>
      <c r="BH34" s="225"/>
      <c r="BI34" s="225"/>
      <c r="BJ34" s="225"/>
      <c r="BK34" s="226"/>
      <c r="BL34" s="208">
        <v>0</v>
      </c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>
        <v>0</v>
      </c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>
        <v>0</v>
      </c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>
        <v>0</v>
      </c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>
        <v>0</v>
      </c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>
        <v>0</v>
      </c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9"/>
    </row>
    <row r="35" spans="1:166" ht="15" customHeight="1">
      <c r="A35" s="195" t="s">
        <v>36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6"/>
      <c r="AP35" s="55"/>
      <c r="AQ35" s="56"/>
      <c r="AR35" s="56"/>
      <c r="AS35" s="56"/>
      <c r="AT35" s="56"/>
      <c r="AU35" s="227"/>
      <c r="AV35" s="228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30"/>
      <c r="BL35" s="149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62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9"/>
    </row>
    <row r="36" spans="1:166" ht="15" customHeight="1" hidden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118"/>
      <c r="AQ36" s="119"/>
      <c r="AR36" s="119"/>
      <c r="AS36" s="119"/>
      <c r="AT36" s="119"/>
      <c r="AU36" s="119"/>
      <c r="AV36" s="104"/>
      <c r="AW36" s="104"/>
      <c r="AX36" s="104"/>
      <c r="AY36" s="104"/>
      <c r="AZ36" s="104"/>
      <c r="BA36" s="104"/>
      <c r="BB36" s="104"/>
      <c r="BC36" s="104"/>
      <c r="BD36" s="104"/>
      <c r="BE36" s="224"/>
      <c r="BF36" s="225"/>
      <c r="BG36" s="225"/>
      <c r="BH36" s="225"/>
      <c r="BI36" s="225"/>
      <c r="BJ36" s="225"/>
      <c r="BK36" s="226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152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63"/>
      <c r="CW36" s="152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63"/>
      <c r="DN36" s="152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63"/>
      <c r="EE36" s="152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63"/>
      <c r="ET36" s="152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4"/>
    </row>
    <row r="37" spans="1:166" ht="7.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118"/>
      <c r="AQ37" s="119"/>
      <c r="AR37" s="119"/>
      <c r="AS37" s="119"/>
      <c r="AT37" s="119"/>
      <c r="AU37" s="119"/>
      <c r="AV37" s="104"/>
      <c r="AW37" s="104"/>
      <c r="AX37" s="104"/>
      <c r="AY37" s="104"/>
      <c r="AZ37" s="104"/>
      <c r="BA37" s="104"/>
      <c r="BB37" s="104"/>
      <c r="BC37" s="104"/>
      <c r="BD37" s="104"/>
      <c r="BE37" s="224"/>
      <c r="BF37" s="225"/>
      <c r="BG37" s="225"/>
      <c r="BH37" s="225"/>
      <c r="BI37" s="225"/>
      <c r="BJ37" s="225"/>
      <c r="BK37" s="226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9"/>
    </row>
    <row r="38" spans="1:166" ht="15.75" customHeight="1">
      <c r="A38" s="117" t="s">
        <v>100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8" t="s">
        <v>38</v>
      </c>
      <c r="AQ38" s="119"/>
      <c r="AR38" s="119"/>
      <c r="AS38" s="119"/>
      <c r="AT38" s="119"/>
      <c r="AU38" s="119"/>
      <c r="AV38" s="212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4"/>
      <c r="BL38" s="122">
        <f>SUM(BL40,BL43)</f>
        <v>0</v>
      </c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 t="s">
        <v>39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>
        <f>SUM(CW40,CW43)</f>
        <v>-17100000000</v>
      </c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220">
        <v>0</v>
      </c>
      <c r="DO38" s="221"/>
      <c r="DP38" s="221"/>
      <c r="DQ38" s="221"/>
      <c r="DR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2"/>
      <c r="EE38" s="122">
        <f>SUM(CW38:ED38)</f>
        <v>-17100000000</v>
      </c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>
        <f>SUM(BL38,-EE38)</f>
        <v>17100000000</v>
      </c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210"/>
    </row>
    <row r="39" spans="1:166" ht="31.5" customHeight="1" hidden="1">
      <c r="A39" s="117" t="s">
        <v>101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8" t="s">
        <v>38</v>
      </c>
      <c r="AQ39" s="119"/>
      <c r="AR39" s="119"/>
      <c r="AS39" s="119"/>
      <c r="AT39" s="119"/>
      <c r="AU39" s="119"/>
      <c r="AV39" s="125" t="s">
        <v>102</v>
      </c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9"/>
      <c r="BL39" s="112">
        <v>2400000000</v>
      </c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4"/>
      <c r="CF39" s="208" t="s">
        <v>39</v>
      </c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122">
        <f>SUM(CW41,CW44)</f>
        <v>-17100000000</v>
      </c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22">
        <f>SUM(CW39)</f>
        <v>-17100000000</v>
      </c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>
        <f>SUM(BL39,-EE39)</f>
        <v>19500000000</v>
      </c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210"/>
    </row>
    <row r="40" spans="1:166" ht="14.25" customHeight="1">
      <c r="A40" s="180" t="s">
        <v>75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18" t="s">
        <v>40</v>
      </c>
      <c r="AQ40" s="119"/>
      <c r="AR40" s="119"/>
      <c r="AS40" s="119"/>
      <c r="AT40" s="119"/>
      <c r="AU40" s="119"/>
      <c r="AV40" s="211" t="s">
        <v>116</v>
      </c>
      <c r="AW40" s="211"/>
      <c r="AX40" s="211"/>
      <c r="AY40" s="211"/>
      <c r="AZ40" s="211"/>
      <c r="BA40" s="211"/>
      <c r="BB40" s="211"/>
      <c r="BC40" s="211"/>
      <c r="BD40" s="211"/>
      <c r="BE40" s="212"/>
      <c r="BF40" s="213"/>
      <c r="BG40" s="213"/>
      <c r="BH40" s="213"/>
      <c r="BI40" s="213"/>
      <c r="BJ40" s="213"/>
      <c r="BK40" s="214"/>
      <c r="BL40" s="208">
        <f>SUM(BL41)</f>
        <v>0</v>
      </c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 t="s">
        <v>39</v>
      </c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>
        <f>SUM(CW41:DM42)</f>
        <v>-69900000000</v>
      </c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15">
        <v>0</v>
      </c>
      <c r="DO40" s="216"/>
      <c r="DP40" s="216"/>
      <c r="DQ40" s="216"/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7"/>
      <c r="EE40" s="208">
        <f>SUM(CW40:ED40)</f>
        <v>-69900000000</v>
      </c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 t="s">
        <v>39</v>
      </c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9"/>
    </row>
    <row r="41" spans="1:166" ht="48" customHeight="1">
      <c r="A41" s="117" t="s">
        <v>262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8" t="s">
        <v>40</v>
      </c>
      <c r="AQ41" s="119"/>
      <c r="AR41" s="119"/>
      <c r="AS41" s="119"/>
      <c r="AT41" s="119"/>
      <c r="AU41" s="119"/>
      <c r="AV41" s="211" t="s">
        <v>103</v>
      </c>
      <c r="AW41" s="211"/>
      <c r="AX41" s="211"/>
      <c r="AY41" s="211"/>
      <c r="AZ41" s="211"/>
      <c r="BA41" s="211"/>
      <c r="BB41" s="211"/>
      <c r="BC41" s="211"/>
      <c r="BD41" s="211"/>
      <c r="BE41" s="212"/>
      <c r="BF41" s="213"/>
      <c r="BG41" s="213"/>
      <c r="BH41" s="213"/>
      <c r="BI41" s="213"/>
      <c r="BJ41" s="213"/>
      <c r="BK41" s="214"/>
      <c r="BL41" s="208">
        <v>0</v>
      </c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 t="s">
        <v>39</v>
      </c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84">
        <v>-69000000000</v>
      </c>
      <c r="CX41" s="287"/>
      <c r="CY41" s="287"/>
      <c r="CZ41" s="287"/>
      <c r="DA41" s="287"/>
      <c r="DB41" s="287"/>
      <c r="DC41" s="287"/>
      <c r="DD41" s="287"/>
      <c r="DE41" s="287"/>
      <c r="DF41" s="287"/>
      <c r="DG41" s="287"/>
      <c r="DH41" s="287"/>
      <c r="DI41" s="287"/>
      <c r="DJ41" s="287"/>
      <c r="DK41" s="287"/>
      <c r="DL41" s="287"/>
      <c r="DM41" s="288"/>
      <c r="DN41" s="215">
        <v>0</v>
      </c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7"/>
      <c r="EE41" s="284">
        <f>SUM(CW41:ED41)</f>
        <v>-69000000000</v>
      </c>
      <c r="EF41" s="287"/>
      <c r="EG41" s="287"/>
      <c r="EH41" s="287"/>
      <c r="EI41" s="287"/>
      <c r="EJ41" s="287"/>
      <c r="EK41" s="287"/>
      <c r="EL41" s="287"/>
      <c r="EM41" s="287"/>
      <c r="EN41" s="287"/>
      <c r="EO41" s="287"/>
      <c r="EP41" s="287"/>
      <c r="EQ41" s="287"/>
      <c r="ER41" s="287"/>
      <c r="ES41" s="288"/>
      <c r="ET41" s="208" t="s">
        <v>39</v>
      </c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9"/>
    </row>
    <row r="42" spans="1:166" ht="44.25" customHeight="1">
      <c r="A42" s="117" t="s">
        <v>263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8" t="s">
        <v>40</v>
      </c>
      <c r="AQ42" s="119"/>
      <c r="AR42" s="119"/>
      <c r="AS42" s="119"/>
      <c r="AT42" s="119"/>
      <c r="AU42" s="119"/>
      <c r="AV42" s="211" t="s">
        <v>153</v>
      </c>
      <c r="AW42" s="211"/>
      <c r="AX42" s="211"/>
      <c r="AY42" s="211"/>
      <c r="AZ42" s="211"/>
      <c r="BA42" s="211"/>
      <c r="BB42" s="211"/>
      <c r="BC42" s="211"/>
      <c r="BD42" s="211"/>
      <c r="BE42" s="212"/>
      <c r="BF42" s="213"/>
      <c r="BG42" s="213"/>
      <c r="BH42" s="213"/>
      <c r="BI42" s="213"/>
      <c r="BJ42" s="213"/>
      <c r="BK42" s="214"/>
      <c r="BL42" s="208">
        <v>0</v>
      </c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33" t="s">
        <v>39</v>
      </c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84">
        <v>-900000000</v>
      </c>
      <c r="CX42" s="287"/>
      <c r="CY42" s="287"/>
      <c r="CZ42" s="287"/>
      <c r="DA42" s="287"/>
      <c r="DB42" s="287"/>
      <c r="DC42" s="287"/>
      <c r="DD42" s="287"/>
      <c r="DE42" s="287"/>
      <c r="DF42" s="287"/>
      <c r="DG42" s="287"/>
      <c r="DH42" s="287"/>
      <c r="DI42" s="287"/>
      <c r="DJ42" s="287"/>
      <c r="DK42" s="287"/>
      <c r="DL42" s="287"/>
      <c r="DM42" s="288"/>
      <c r="DN42" s="215">
        <v>0</v>
      </c>
      <c r="DO42" s="216"/>
      <c r="DP42" s="216"/>
      <c r="DQ42" s="216"/>
      <c r="DR42" s="216"/>
      <c r="DS42" s="216"/>
      <c r="DT42" s="216"/>
      <c r="DU42" s="216"/>
      <c r="DV42" s="216"/>
      <c r="DW42" s="216"/>
      <c r="DX42" s="216"/>
      <c r="DY42" s="216"/>
      <c r="DZ42" s="216"/>
      <c r="EA42" s="216"/>
      <c r="EB42" s="216"/>
      <c r="EC42" s="216"/>
      <c r="ED42" s="217"/>
      <c r="EE42" s="284">
        <f>SUM(CW42:ED42)</f>
        <v>-900000000</v>
      </c>
      <c r="EF42" s="287"/>
      <c r="EG42" s="287"/>
      <c r="EH42" s="287"/>
      <c r="EI42" s="287"/>
      <c r="EJ42" s="287"/>
      <c r="EK42" s="287"/>
      <c r="EL42" s="287"/>
      <c r="EM42" s="287"/>
      <c r="EN42" s="287"/>
      <c r="EO42" s="287"/>
      <c r="EP42" s="287"/>
      <c r="EQ42" s="287"/>
      <c r="ER42" s="287"/>
      <c r="ES42" s="288"/>
      <c r="ET42" s="208" t="s">
        <v>39</v>
      </c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9"/>
    </row>
    <row r="43" spans="1:166" ht="21.75" customHeight="1">
      <c r="A43" s="180" t="s">
        <v>76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18" t="s">
        <v>41</v>
      </c>
      <c r="AQ43" s="119"/>
      <c r="AR43" s="119"/>
      <c r="AS43" s="119"/>
      <c r="AT43" s="119"/>
      <c r="AU43" s="119"/>
      <c r="AV43" s="211" t="s">
        <v>117</v>
      </c>
      <c r="AW43" s="211"/>
      <c r="AX43" s="211"/>
      <c r="AY43" s="211"/>
      <c r="AZ43" s="211"/>
      <c r="BA43" s="211"/>
      <c r="BB43" s="211"/>
      <c r="BC43" s="211"/>
      <c r="BD43" s="211"/>
      <c r="BE43" s="212"/>
      <c r="BF43" s="213"/>
      <c r="BG43" s="213"/>
      <c r="BH43" s="213"/>
      <c r="BI43" s="213"/>
      <c r="BJ43" s="213"/>
      <c r="BK43" s="214"/>
      <c r="BL43" s="208">
        <v>0</v>
      </c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 t="s">
        <v>39</v>
      </c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>
        <f>SUM(CW44:DM45)</f>
        <v>52800000000</v>
      </c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  <c r="DM43" s="208"/>
      <c r="DN43" s="233">
        <v>0</v>
      </c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08">
        <f>SUM(CW43)</f>
        <v>52800000000</v>
      </c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8"/>
      <c r="ES43" s="208"/>
      <c r="ET43" s="208" t="s">
        <v>39</v>
      </c>
      <c r="EU43" s="208"/>
      <c r="EV43" s="208"/>
      <c r="EW43" s="208"/>
      <c r="EX43" s="208"/>
      <c r="EY43" s="208"/>
      <c r="EZ43" s="208"/>
      <c r="FA43" s="208"/>
      <c r="FB43" s="208"/>
      <c r="FC43" s="208"/>
      <c r="FD43" s="208"/>
      <c r="FE43" s="208"/>
      <c r="FF43" s="208"/>
      <c r="FG43" s="208"/>
      <c r="FH43" s="208"/>
      <c r="FI43" s="208"/>
      <c r="FJ43" s="209"/>
    </row>
    <row r="44" spans="1:166" ht="49.5" customHeight="1">
      <c r="A44" s="117" t="s">
        <v>264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8" t="s">
        <v>41</v>
      </c>
      <c r="AQ44" s="119"/>
      <c r="AR44" s="119"/>
      <c r="AS44" s="119"/>
      <c r="AT44" s="119"/>
      <c r="AU44" s="119"/>
      <c r="AV44" s="211" t="s">
        <v>104</v>
      </c>
      <c r="AW44" s="211"/>
      <c r="AX44" s="211"/>
      <c r="AY44" s="211"/>
      <c r="AZ44" s="211"/>
      <c r="BA44" s="211"/>
      <c r="BB44" s="211"/>
      <c r="BC44" s="211"/>
      <c r="BD44" s="211"/>
      <c r="BE44" s="212"/>
      <c r="BF44" s="213"/>
      <c r="BG44" s="213"/>
      <c r="BH44" s="213"/>
      <c r="BI44" s="213"/>
      <c r="BJ44" s="213"/>
      <c r="BK44" s="214"/>
      <c r="BL44" s="208">
        <v>0</v>
      </c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 t="s">
        <v>39</v>
      </c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>
        <v>51900000000</v>
      </c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  <c r="DM44" s="208"/>
      <c r="DN44" s="233">
        <v>0</v>
      </c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08">
        <f>SUM(CW44)</f>
        <v>51900000000</v>
      </c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8"/>
      <c r="ES44" s="208"/>
      <c r="ET44" s="208" t="s">
        <v>39</v>
      </c>
      <c r="EU44" s="208"/>
      <c r="EV44" s="208"/>
      <c r="EW44" s="208"/>
      <c r="EX44" s="208"/>
      <c r="EY44" s="208"/>
      <c r="EZ44" s="208"/>
      <c r="FA44" s="208"/>
      <c r="FB44" s="208"/>
      <c r="FC44" s="208"/>
      <c r="FD44" s="208"/>
      <c r="FE44" s="208"/>
      <c r="FF44" s="208"/>
      <c r="FG44" s="208"/>
      <c r="FH44" s="208"/>
      <c r="FI44" s="208"/>
      <c r="FJ44" s="209"/>
    </row>
    <row r="45" spans="1:166" ht="49.5" customHeight="1">
      <c r="A45" s="117" t="s">
        <v>265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8" t="s">
        <v>41</v>
      </c>
      <c r="AQ45" s="119"/>
      <c r="AR45" s="119"/>
      <c r="AS45" s="119"/>
      <c r="AT45" s="119"/>
      <c r="AU45" s="119"/>
      <c r="AV45" s="211" t="s">
        <v>154</v>
      </c>
      <c r="AW45" s="211"/>
      <c r="AX45" s="211"/>
      <c r="AY45" s="211"/>
      <c r="AZ45" s="211"/>
      <c r="BA45" s="211"/>
      <c r="BB45" s="211"/>
      <c r="BC45" s="211"/>
      <c r="BD45" s="211"/>
      <c r="BE45" s="212"/>
      <c r="BF45" s="213"/>
      <c r="BG45" s="213"/>
      <c r="BH45" s="213"/>
      <c r="BI45" s="213"/>
      <c r="BJ45" s="213"/>
      <c r="BK45" s="214"/>
      <c r="BL45" s="208">
        <v>0</v>
      </c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33" t="s">
        <v>39</v>
      </c>
      <c r="CG45" s="233"/>
      <c r="CH45" s="233"/>
      <c r="CI45" s="233"/>
      <c r="CJ45" s="233"/>
      <c r="CK45" s="233"/>
      <c r="CL45" s="233"/>
      <c r="CM45" s="233"/>
      <c r="CN45" s="233"/>
      <c r="CO45" s="233"/>
      <c r="CP45" s="233"/>
      <c r="CQ45" s="233"/>
      <c r="CR45" s="233"/>
      <c r="CS45" s="233"/>
      <c r="CT45" s="233"/>
      <c r="CU45" s="233"/>
      <c r="CV45" s="233"/>
      <c r="CW45" s="208">
        <v>900000000</v>
      </c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  <c r="DM45" s="208"/>
      <c r="DN45" s="233">
        <v>0</v>
      </c>
      <c r="DO45" s="233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08">
        <f>SUM(CW45)</f>
        <v>900000000</v>
      </c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8"/>
      <c r="ES45" s="208"/>
      <c r="ET45" s="208" t="s">
        <v>39</v>
      </c>
      <c r="EU45" s="208"/>
      <c r="EV45" s="208"/>
      <c r="EW45" s="208"/>
      <c r="EX45" s="208"/>
      <c r="EY45" s="208"/>
      <c r="EZ45" s="208"/>
      <c r="FA45" s="208"/>
      <c r="FB45" s="208"/>
      <c r="FC45" s="208"/>
      <c r="FD45" s="208"/>
      <c r="FE45" s="208"/>
      <c r="FF45" s="208"/>
      <c r="FG45" s="208"/>
      <c r="FH45" s="208"/>
      <c r="FI45" s="208"/>
      <c r="FJ45" s="209"/>
    </row>
    <row r="46" spans="1:166" ht="22.5" customHeight="1" thickBot="1">
      <c r="A46" s="179" t="s">
        <v>50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200" t="s">
        <v>42</v>
      </c>
      <c r="AQ46" s="201"/>
      <c r="AR46" s="201"/>
      <c r="AS46" s="201"/>
      <c r="AT46" s="201"/>
      <c r="AU46" s="201"/>
      <c r="AV46" s="202" t="s">
        <v>39</v>
      </c>
      <c r="AW46" s="202"/>
      <c r="AX46" s="202"/>
      <c r="AY46" s="202"/>
      <c r="AZ46" s="202"/>
      <c r="BA46" s="202"/>
      <c r="BB46" s="202"/>
      <c r="BC46" s="202"/>
      <c r="BD46" s="202"/>
      <c r="BE46" s="203"/>
      <c r="BF46" s="204"/>
      <c r="BG46" s="204"/>
      <c r="BH46" s="204"/>
      <c r="BI46" s="204"/>
      <c r="BJ46" s="204"/>
      <c r="BK46" s="205"/>
      <c r="BL46" s="177" t="s">
        <v>39</v>
      </c>
      <c r="BM46" s="177"/>
      <c r="BN46" s="177"/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77"/>
      <c r="CB46" s="177"/>
      <c r="CC46" s="177"/>
      <c r="CD46" s="177"/>
      <c r="CE46" s="177"/>
      <c r="CF46" s="206">
        <f>SUM(CF52)</f>
        <v>845701774.9300001</v>
      </c>
      <c r="CG46" s="206"/>
      <c r="CH46" s="206"/>
      <c r="CI46" s="206"/>
      <c r="CJ46" s="206"/>
      <c r="CK46" s="206"/>
      <c r="CL46" s="206"/>
      <c r="CM46" s="206"/>
      <c r="CN46" s="206"/>
      <c r="CO46" s="206"/>
      <c r="CP46" s="206"/>
      <c r="CQ46" s="206"/>
      <c r="CR46" s="206"/>
      <c r="CS46" s="206"/>
      <c r="CT46" s="206"/>
      <c r="CU46" s="206"/>
      <c r="CV46" s="206"/>
      <c r="CW46" s="206">
        <f>SUM(CW52,CW56)</f>
        <v>17100000000</v>
      </c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7">
        <v>0</v>
      </c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6">
        <f>SUM(CF46,CW46)</f>
        <v>17945701774.93</v>
      </c>
      <c r="EF46" s="206"/>
      <c r="EG46" s="206"/>
      <c r="EH46" s="206"/>
      <c r="EI46" s="206"/>
      <c r="EJ46" s="206"/>
      <c r="EK46" s="206"/>
      <c r="EL46" s="206"/>
      <c r="EM46" s="206"/>
      <c r="EN46" s="206"/>
      <c r="EO46" s="206"/>
      <c r="EP46" s="206"/>
      <c r="EQ46" s="206"/>
      <c r="ER46" s="206"/>
      <c r="ES46" s="206"/>
      <c r="ET46" s="177" t="s">
        <v>39</v>
      </c>
      <c r="EU46" s="177"/>
      <c r="EV46" s="177"/>
      <c r="EW46" s="177"/>
      <c r="EX46" s="177"/>
      <c r="EY46" s="177"/>
      <c r="EZ46" s="177"/>
      <c r="FA46" s="177"/>
      <c r="FB46" s="177"/>
      <c r="FC46" s="177"/>
      <c r="FD46" s="177"/>
      <c r="FE46" s="177"/>
      <c r="FF46" s="177"/>
      <c r="FG46" s="177"/>
      <c r="FH46" s="177"/>
      <c r="FI46" s="177"/>
      <c r="FJ46" s="178"/>
    </row>
    <row r="47" spans="1:166" ht="11.25" customHeight="1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11" t="s">
        <v>56</v>
      </c>
    </row>
    <row r="48" spans="1:165" ht="3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</row>
    <row r="49" spans="1:166" ht="11.25" customHeight="1">
      <c r="A49" s="33" t="s">
        <v>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P49" s="74" t="s">
        <v>17</v>
      </c>
      <c r="AQ49" s="33"/>
      <c r="AR49" s="33"/>
      <c r="AS49" s="33"/>
      <c r="AT49" s="33"/>
      <c r="AU49" s="34"/>
      <c r="AV49" s="74" t="s">
        <v>67</v>
      </c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  <c r="BL49" s="74" t="s">
        <v>49</v>
      </c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4"/>
      <c r="CF49" s="88" t="s">
        <v>18</v>
      </c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3"/>
      <c r="ET49" s="74" t="s">
        <v>22</v>
      </c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</row>
    <row r="50" spans="1:166" ht="33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6"/>
      <c r="AP50" s="75"/>
      <c r="AQ50" s="35"/>
      <c r="AR50" s="35"/>
      <c r="AS50" s="35"/>
      <c r="AT50" s="35"/>
      <c r="AU50" s="36"/>
      <c r="AV50" s="7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6"/>
      <c r="BL50" s="7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6"/>
      <c r="CF50" s="72" t="s">
        <v>74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3"/>
      <c r="CW50" s="88" t="s">
        <v>19</v>
      </c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3"/>
      <c r="DN50" s="88" t="s">
        <v>20</v>
      </c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3"/>
      <c r="EE50" s="88" t="s">
        <v>21</v>
      </c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3"/>
      <c r="ET50" s="7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</row>
    <row r="51" spans="1:166" ht="12" thickBot="1">
      <c r="A51" s="46">
        <v>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7"/>
      <c r="AP51" s="76">
        <v>2</v>
      </c>
      <c r="AQ51" s="77"/>
      <c r="AR51" s="77"/>
      <c r="AS51" s="77"/>
      <c r="AT51" s="77"/>
      <c r="AU51" s="78"/>
      <c r="AV51" s="76">
        <v>3</v>
      </c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8"/>
      <c r="BL51" s="76">
        <v>4</v>
      </c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8"/>
      <c r="CF51" s="76">
        <v>5</v>
      </c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8"/>
      <c r="CW51" s="76">
        <v>6</v>
      </c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8"/>
      <c r="DN51" s="76">
        <v>7</v>
      </c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8"/>
      <c r="EE51" s="76">
        <v>8</v>
      </c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8"/>
      <c r="ET51" s="76">
        <v>9</v>
      </c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</row>
    <row r="52" spans="1:166" ht="33" customHeight="1">
      <c r="A52" s="185" t="s">
        <v>72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197"/>
      <c r="AP52" s="198" t="s">
        <v>48</v>
      </c>
      <c r="AQ52" s="86"/>
      <c r="AR52" s="86"/>
      <c r="AS52" s="86"/>
      <c r="AT52" s="86"/>
      <c r="AU52" s="87"/>
      <c r="AV52" s="133" t="s">
        <v>39</v>
      </c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5"/>
      <c r="BL52" s="133" t="s">
        <v>39</v>
      </c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5"/>
      <c r="CF52" s="133">
        <f>SUM(CF53,CF55)</f>
        <v>845701774.9300001</v>
      </c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35"/>
      <c r="CW52" s="133">
        <f>SUM(CW53,CW55)</f>
        <v>17100000000</v>
      </c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35"/>
      <c r="DN52" s="133" t="s">
        <v>39</v>
      </c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5"/>
      <c r="EE52" s="133">
        <f>SUM(EE53,EE55)</f>
        <v>17945701774.929996</v>
      </c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5"/>
      <c r="ET52" s="133" t="s">
        <v>39</v>
      </c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99"/>
    </row>
    <row r="53" spans="1:166" ht="15" customHeight="1">
      <c r="A53" s="195" t="s">
        <v>36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6"/>
      <c r="AP53" s="172" t="s">
        <v>43</v>
      </c>
      <c r="AQ53" s="173"/>
      <c r="AR53" s="173"/>
      <c r="AS53" s="173"/>
      <c r="AT53" s="173"/>
      <c r="AU53" s="174"/>
      <c r="AV53" s="149" t="s">
        <v>39</v>
      </c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62"/>
      <c r="BL53" s="149" t="s">
        <v>39</v>
      </c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62"/>
      <c r="CF53" s="149">
        <f>-1105842033.33+158460.74</f>
        <v>-1105683572.59</v>
      </c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62"/>
      <c r="CW53" s="149">
        <v>-18600000000</v>
      </c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62"/>
      <c r="DN53" s="149" t="s">
        <v>39</v>
      </c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62"/>
      <c r="EE53" s="149">
        <f>SUM(CF53:DM54)</f>
        <v>-19705683572.59</v>
      </c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62"/>
      <c r="ET53" s="149" t="s">
        <v>39</v>
      </c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1"/>
    </row>
    <row r="54" spans="1:166" ht="13.5" customHeight="1">
      <c r="A54" s="185" t="s">
        <v>52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75"/>
      <c r="AQ54" s="147"/>
      <c r="AR54" s="147"/>
      <c r="AS54" s="147"/>
      <c r="AT54" s="147"/>
      <c r="AU54" s="176"/>
      <c r="AV54" s="152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63"/>
      <c r="BL54" s="152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63"/>
      <c r="CF54" s="152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63"/>
      <c r="CW54" s="152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63"/>
      <c r="DN54" s="152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63"/>
      <c r="EE54" s="152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63"/>
      <c r="ET54" s="152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4"/>
    </row>
    <row r="55" spans="1:166" ht="18" customHeight="1" thickBot="1">
      <c r="A55" s="187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9"/>
      <c r="AP55" s="190" t="s">
        <v>44</v>
      </c>
      <c r="AQ55" s="191"/>
      <c r="AR55" s="191"/>
      <c r="AS55" s="191"/>
      <c r="AT55" s="191"/>
      <c r="AU55" s="191"/>
      <c r="AV55" s="177" t="s">
        <v>39</v>
      </c>
      <c r="AW55" s="177"/>
      <c r="AX55" s="177"/>
      <c r="AY55" s="177"/>
      <c r="AZ55" s="177"/>
      <c r="BA55" s="177"/>
      <c r="BB55" s="177"/>
      <c r="BC55" s="177"/>
      <c r="BD55" s="177"/>
      <c r="BE55" s="192"/>
      <c r="BF55" s="193"/>
      <c r="BG55" s="193"/>
      <c r="BH55" s="193"/>
      <c r="BI55" s="193"/>
      <c r="BJ55" s="193"/>
      <c r="BK55" s="194"/>
      <c r="BL55" s="177" t="s">
        <v>39</v>
      </c>
      <c r="BM55" s="177"/>
      <c r="BN55" s="177"/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77"/>
      <c r="CB55" s="177"/>
      <c r="CC55" s="177"/>
      <c r="CD55" s="177"/>
      <c r="CE55" s="177"/>
      <c r="CF55" s="177">
        <v>1951385347.52</v>
      </c>
      <c r="CG55" s="177"/>
      <c r="CH55" s="177"/>
      <c r="CI55" s="177"/>
      <c r="CJ55" s="177"/>
      <c r="CK55" s="177"/>
      <c r="CL55" s="177"/>
      <c r="CM55" s="177"/>
      <c r="CN55" s="177"/>
      <c r="CO55" s="177"/>
      <c r="CP55" s="177"/>
      <c r="CQ55" s="177"/>
      <c r="CR55" s="177"/>
      <c r="CS55" s="177"/>
      <c r="CT55" s="177"/>
      <c r="CU55" s="177"/>
      <c r="CV55" s="177"/>
      <c r="CW55" s="289">
        <v>35700000000</v>
      </c>
      <c r="CX55" s="289"/>
      <c r="CY55" s="289"/>
      <c r="CZ55" s="289"/>
      <c r="DA55" s="289"/>
      <c r="DB55" s="289"/>
      <c r="DC55" s="289"/>
      <c r="DD55" s="289"/>
      <c r="DE55" s="289"/>
      <c r="DF55" s="289"/>
      <c r="DG55" s="289"/>
      <c r="DH55" s="289"/>
      <c r="DI55" s="289"/>
      <c r="DJ55" s="289"/>
      <c r="DK55" s="289"/>
      <c r="DL55" s="289"/>
      <c r="DM55" s="289"/>
      <c r="DN55" s="177" t="s">
        <v>39</v>
      </c>
      <c r="DO55" s="177"/>
      <c r="DP55" s="177"/>
      <c r="DQ55" s="177"/>
      <c r="DR55" s="177"/>
      <c r="DS55" s="177"/>
      <c r="DT55" s="177"/>
      <c r="DU55" s="177"/>
      <c r="DV55" s="177"/>
      <c r="DW55" s="177"/>
      <c r="DX55" s="177"/>
      <c r="DY55" s="177"/>
      <c r="DZ55" s="177"/>
      <c r="EA55" s="177"/>
      <c r="EB55" s="177"/>
      <c r="EC55" s="177"/>
      <c r="ED55" s="177"/>
      <c r="EE55" s="177">
        <f>SUM(CF55:DM55)</f>
        <v>37651385347.52</v>
      </c>
      <c r="EF55" s="177"/>
      <c r="EG55" s="177"/>
      <c r="EH55" s="177"/>
      <c r="EI55" s="177"/>
      <c r="EJ55" s="177"/>
      <c r="EK55" s="177"/>
      <c r="EL55" s="177"/>
      <c r="EM55" s="177"/>
      <c r="EN55" s="177"/>
      <c r="EO55" s="177"/>
      <c r="EP55" s="177"/>
      <c r="EQ55" s="177"/>
      <c r="ER55" s="177"/>
      <c r="ES55" s="177"/>
      <c r="ET55" s="177" t="s">
        <v>39</v>
      </c>
      <c r="EU55" s="177"/>
      <c r="EV55" s="177"/>
      <c r="EW55" s="177"/>
      <c r="EX55" s="177"/>
      <c r="EY55" s="177"/>
      <c r="EZ55" s="177"/>
      <c r="FA55" s="177"/>
      <c r="FB55" s="177"/>
      <c r="FC55" s="177"/>
      <c r="FD55" s="177"/>
      <c r="FE55" s="177"/>
      <c r="FF55" s="177"/>
      <c r="FG55" s="177"/>
      <c r="FH55" s="177"/>
      <c r="FI55" s="177"/>
      <c r="FJ55" s="178"/>
    </row>
    <row r="56" spans="1:166" ht="22.5" customHeight="1">
      <c r="A56" s="179" t="s">
        <v>73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1" t="s">
        <v>45</v>
      </c>
      <c r="AQ56" s="84"/>
      <c r="AR56" s="84"/>
      <c r="AS56" s="84"/>
      <c r="AT56" s="84"/>
      <c r="AU56" s="84"/>
      <c r="AV56" s="182" t="s">
        <v>39</v>
      </c>
      <c r="AW56" s="182"/>
      <c r="AX56" s="182"/>
      <c r="AY56" s="182"/>
      <c r="AZ56" s="182"/>
      <c r="BA56" s="182"/>
      <c r="BB56" s="182"/>
      <c r="BC56" s="182"/>
      <c r="BD56" s="182"/>
      <c r="BE56" s="133"/>
      <c r="BF56" s="134"/>
      <c r="BG56" s="134"/>
      <c r="BH56" s="134"/>
      <c r="BI56" s="134"/>
      <c r="BJ56" s="134"/>
      <c r="BK56" s="135"/>
      <c r="BL56" s="182" t="s">
        <v>39</v>
      </c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 t="s">
        <v>39</v>
      </c>
      <c r="CG56" s="182"/>
      <c r="CH56" s="182"/>
      <c r="CI56" s="182"/>
      <c r="CJ56" s="182"/>
      <c r="CK56" s="182"/>
      <c r="CL56" s="182"/>
      <c r="CM56" s="182"/>
      <c r="CN56" s="182"/>
      <c r="CO56" s="182"/>
      <c r="CP56" s="182"/>
      <c r="CQ56" s="182"/>
      <c r="CR56" s="182"/>
      <c r="CS56" s="182"/>
      <c r="CT56" s="182"/>
      <c r="CU56" s="182"/>
      <c r="CV56" s="182"/>
      <c r="CW56" s="182">
        <f>SUM(CW57,CW59)</f>
        <v>0</v>
      </c>
      <c r="CX56" s="182"/>
      <c r="CY56" s="182"/>
      <c r="CZ56" s="182"/>
      <c r="DA56" s="182"/>
      <c r="DB56" s="182"/>
      <c r="DC56" s="182"/>
      <c r="DD56" s="182"/>
      <c r="DE56" s="182"/>
      <c r="DF56" s="182"/>
      <c r="DG56" s="182"/>
      <c r="DH56" s="182"/>
      <c r="DI56" s="182"/>
      <c r="DJ56" s="182"/>
      <c r="DK56" s="182"/>
      <c r="DL56" s="182"/>
      <c r="DM56" s="182"/>
      <c r="DN56" s="183">
        <v>0</v>
      </c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2">
        <f>SUM(EE57,EE59)</f>
        <v>0</v>
      </c>
      <c r="EF56" s="182"/>
      <c r="EG56" s="182"/>
      <c r="EH56" s="182"/>
      <c r="EI56" s="182"/>
      <c r="EJ56" s="182"/>
      <c r="EK56" s="182"/>
      <c r="EL56" s="182"/>
      <c r="EM56" s="182"/>
      <c r="EN56" s="182"/>
      <c r="EO56" s="182"/>
      <c r="EP56" s="182"/>
      <c r="EQ56" s="182"/>
      <c r="ER56" s="182"/>
      <c r="ES56" s="182"/>
      <c r="ET56" s="182" t="s">
        <v>39</v>
      </c>
      <c r="EU56" s="182"/>
      <c r="EV56" s="182"/>
      <c r="EW56" s="182"/>
      <c r="EX56" s="182"/>
      <c r="EY56" s="182"/>
      <c r="EZ56" s="182"/>
      <c r="FA56" s="182"/>
      <c r="FB56" s="182"/>
      <c r="FC56" s="182"/>
      <c r="FD56" s="182"/>
      <c r="FE56" s="182"/>
      <c r="FF56" s="182"/>
      <c r="FG56" s="182"/>
      <c r="FH56" s="182"/>
      <c r="FI56" s="182"/>
      <c r="FJ56" s="184"/>
    </row>
    <row r="57" spans="1:166" ht="11.25" customHeight="1">
      <c r="A57" s="170" t="s">
        <v>16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1"/>
      <c r="AP57" s="172" t="s">
        <v>46</v>
      </c>
      <c r="AQ57" s="173"/>
      <c r="AR57" s="173"/>
      <c r="AS57" s="173"/>
      <c r="AT57" s="173"/>
      <c r="AU57" s="174"/>
      <c r="AV57" s="149" t="s">
        <v>39</v>
      </c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62"/>
      <c r="BL57" s="149" t="s">
        <v>39</v>
      </c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62"/>
      <c r="CF57" s="149" t="s">
        <v>39</v>
      </c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62"/>
      <c r="CW57" s="149">
        <v>35700000000</v>
      </c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62"/>
      <c r="DN57" s="164">
        <v>0</v>
      </c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6"/>
      <c r="EE57" s="149">
        <f>SUM(CW57)</f>
        <v>35700000000</v>
      </c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62"/>
      <c r="ET57" s="149" t="s">
        <v>39</v>
      </c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1"/>
    </row>
    <row r="58" spans="1:166" ht="10.5" customHeight="1">
      <c r="A58" s="155" t="s">
        <v>106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6"/>
      <c r="AP58" s="175"/>
      <c r="AQ58" s="147"/>
      <c r="AR58" s="147"/>
      <c r="AS58" s="147"/>
      <c r="AT58" s="147"/>
      <c r="AU58" s="176"/>
      <c r="AV58" s="152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63"/>
      <c r="BL58" s="152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63"/>
      <c r="CF58" s="152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63"/>
      <c r="CW58" s="152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63"/>
      <c r="DN58" s="167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9"/>
      <c r="EE58" s="152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63"/>
      <c r="ET58" s="152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4"/>
    </row>
    <row r="59" spans="1:166" ht="14.25" customHeight="1">
      <c r="A59" s="157" t="s">
        <v>107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9"/>
      <c r="AP59" s="160" t="s">
        <v>47</v>
      </c>
      <c r="AQ59" s="161"/>
      <c r="AR59" s="161"/>
      <c r="AS59" s="161"/>
      <c r="AT59" s="161"/>
      <c r="AU59" s="161"/>
      <c r="AV59" s="137" t="s">
        <v>39</v>
      </c>
      <c r="AW59" s="137"/>
      <c r="AX59" s="137"/>
      <c r="AY59" s="137"/>
      <c r="AZ59" s="137"/>
      <c r="BA59" s="137"/>
      <c r="BB59" s="137"/>
      <c r="BC59" s="137"/>
      <c r="BD59" s="137"/>
      <c r="BE59" s="149"/>
      <c r="BF59" s="150"/>
      <c r="BG59" s="150"/>
      <c r="BH59" s="150"/>
      <c r="BI59" s="150"/>
      <c r="BJ59" s="150"/>
      <c r="BK59" s="162"/>
      <c r="BL59" s="137" t="s">
        <v>39</v>
      </c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 t="s">
        <v>39</v>
      </c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49">
        <v>-35700000000</v>
      </c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62"/>
      <c r="DN59" s="132">
        <v>0</v>
      </c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7">
        <f>SUM(CW59)</f>
        <v>-35700000000</v>
      </c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 t="s">
        <v>39</v>
      </c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8"/>
    </row>
    <row r="60" spans="1:166" ht="1.5" customHeight="1" thickBot="1">
      <c r="A60" s="141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3"/>
      <c r="AP60" s="144"/>
      <c r="AQ60" s="145"/>
      <c r="AR60" s="145"/>
      <c r="AS60" s="145"/>
      <c r="AT60" s="145"/>
      <c r="AU60" s="145"/>
      <c r="AV60" s="146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30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0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9"/>
      <c r="CW60" s="290"/>
      <c r="CX60" s="291"/>
      <c r="CY60" s="291"/>
      <c r="CZ60" s="291"/>
      <c r="DA60" s="291"/>
      <c r="DB60" s="291"/>
      <c r="DC60" s="291"/>
      <c r="DD60" s="291"/>
      <c r="DE60" s="291"/>
      <c r="DF60" s="291"/>
      <c r="DG60" s="291"/>
      <c r="DH60" s="291"/>
      <c r="DI60" s="291"/>
      <c r="DJ60" s="291"/>
      <c r="DK60" s="291"/>
      <c r="DL60" s="291"/>
      <c r="DM60" s="292"/>
      <c r="DN60" s="130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0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9"/>
      <c r="ET60" s="130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40"/>
    </row>
    <row r="61" ht="11.25"/>
    <row r="62" ht="11.25"/>
    <row r="63" spans="1:166" ht="11.25">
      <c r="A63" s="1" t="s">
        <v>7</v>
      </c>
      <c r="M63" s="1" t="s">
        <v>244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7"/>
      <c r="AF63" s="4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BA63" s="61" t="s">
        <v>245</v>
      </c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F63" s="1" t="s">
        <v>27</v>
      </c>
      <c r="DC63" s="1" t="s">
        <v>240</v>
      </c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4"/>
    </row>
    <row r="64" spans="1:166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7" t="s">
        <v>247</v>
      </c>
      <c r="P64" s="19"/>
      <c r="Q64" s="2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4"/>
      <c r="AK64" s="136" t="s">
        <v>9</v>
      </c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BA64" s="136" t="s">
        <v>10</v>
      </c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21"/>
      <c r="CF64" s="1" t="s">
        <v>28</v>
      </c>
      <c r="DC64" s="1" t="s">
        <v>241</v>
      </c>
      <c r="EI64" s="22"/>
      <c r="EJ64" s="22"/>
      <c r="EK64" s="22"/>
      <c r="EL64" s="23"/>
      <c r="EM64" s="23"/>
      <c r="EN64" s="23"/>
      <c r="EO64" s="23"/>
      <c r="EP64" s="22"/>
      <c r="EQ64" s="23"/>
      <c r="ER64" s="23"/>
      <c r="ES64" s="23"/>
      <c r="ET64" s="19"/>
      <c r="EU64" s="19"/>
      <c r="EV64" s="19"/>
      <c r="EW64" s="19"/>
      <c r="EX64" s="23"/>
      <c r="EY64" s="24" t="s">
        <v>242</v>
      </c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2"/>
    </row>
    <row r="65" spans="13:153" ht="11.25">
      <c r="M65" s="27" t="s">
        <v>246</v>
      </c>
      <c r="DC65" s="1" t="s">
        <v>243</v>
      </c>
      <c r="DQ65" s="3"/>
      <c r="DR65" s="3"/>
      <c r="EG65" s="136" t="s">
        <v>9</v>
      </c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W65" s="21" t="s">
        <v>10</v>
      </c>
    </row>
    <row r="66" spans="1:144" ht="29.25" customHeight="1">
      <c r="A66" s="1" t="s">
        <v>8</v>
      </c>
      <c r="Q66" s="1" t="s">
        <v>199</v>
      </c>
      <c r="AI66" s="22"/>
      <c r="AJ66" s="22"/>
      <c r="AK66" s="22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BA66" s="61" t="s">
        <v>201</v>
      </c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</row>
    <row r="67" spans="17:166" ht="11.25">
      <c r="Q67" s="1" t="s">
        <v>105</v>
      </c>
      <c r="AF67" s="3"/>
      <c r="AG67" s="3"/>
      <c r="AL67" s="148" t="s">
        <v>9</v>
      </c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BA67" s="136" t="s">
        <v>10</v>
      </c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FJ67" s="4"/>
    </row>
    <row r="68" spans="17:166" ht="12" customHeight="1">
      <c r="Q68" s="1" t="s">
        <v>200</v>
      </c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FJ68" s="4"/>
    </row>
    <row r="69" spans="1:166" ht="13.5" customHeight="1">
      <c r="A69" s="62" t="s">
        <v>11</v>
      </c>
      <c r="B69" s="62"/>
      <c r="C69" s="147" t="s">
        <v>205</v>
      </c>
      <c r="D69" s="147"/>
      <c r="E69" s="147"/>
      <c r="F69" s="1" t="s">
        <v>11</v>
      </c>
      <c r="I69" s="61" t="s">
        <v>248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>
        <v>20</v>
      </c>
      <c r="Z69" s="62"/>
      <c r="AA69" s="62"/>
      <c r="AB69" s="62"/>
      <c r="AC69" s="63" t="s">
        <v>204</v>
      </c>
      <c r="AD69" s="63"/>
      <c r="AE69" s="63"/>
      <c r="AF69" s="1" t="s">
        <v>59</v>
      </c>
      <c r="CD69" s="5"/>
      <c r="CE69" s="5"/>
      <c r="CF69" s="5"/>
      <c r="CG69" s="5"/>
      <c r="CH69" s="5"/>
      <c r="CI69" s="4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4"/>
      <c r="CY69" s="4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4"/>
      <c r="DW69" s="4"/>
      <c r="DX69" s="13"/>
      <c r="DY69" s="13"/>
      <c r="DZ69" s="12"/>
      <c r="EA69" s="12"/>
      <c r="EB69" s="12"/>
      <c r="FD69" s="4"/>
      <c r="FE69" s="4"/>
      <c r="FF69" s="4"/>
      <c r="FG69" s="4"/>
      <c r="FH69" s="4"/>
      <c r="FI69" s="4"/>
      <c r="FJ69" s="4"/>
    </row>
    <row r="71" ht="6.75" customHeight="1"/>
    <row r="75" ht="11.25"/>
    <row r="76" ht="11.25"/>
    <row r="77" ht="11.25"/>
    <row r="80" ht="11.25"/>
    <row r="81" ht="11.25"/>
    <row r="83" ht="11.25"/>
    <row r="84" ht="11.25"/>
    <row r="85" ht="11.25"/>
  </sheetData>
  <sheetProtection/>
  <mergeCells count="477">
    <mergeCell ref="CF15:CV15"/>
    <mergeCell ref="A21:AO21"/>
    <mergeCell ref="CW21:DM21"/>
    <mergeCell ref="DN21:ED21"/>
    <mergeCell ref="EE21:ES21"/>
    <mergeCell ref="A24:AO24"/>
    <mergeCell ref="AP24:AU24"/>
    <mergeCell ref="AV24:BK24"/>
    <mergeCell ref="BL24:CE24"/>
    <mergeCell ref="CF24:CV24"/>
    <mergeCell ref="AP21:AU21"/>
    <mergeCell ref="AV21:BK21"/>
    <mergeCell ref="BL21:CE21"/>
    <mergeCell ref="CF21:CV21"/>
    <mergeCell ref="ET21:FJ21"/>
    <mergeCell ref="ET19:FJ19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DN14:ED14"/>
    <mergeCell ref="ET14:FJ14"/>
    <mergeCell ref="EE10:ES10"/>
    <mergeCell ref="ET10:FJ10"/>
    <mergeCell ref="A13:AO13"/>
    <mergeCell ref="AP13:AU13"/>
    <mergeCell ref="AV13:BK13"/>
    <mergeCell ref="BL13:CE13"/>
    <mergeCell ref="CF13:CV13"/>
    <mergeCell ref="CW13:DM13"/>
    <mergeCell ref="DN13:ED13"/>
    <mergeCell ref="ET13:FJ13"/>
    <mergeCell ref="ET28:FJ28"/>
    <mergeCell ref="EE13:ES13"/>
    <mergeCell ref="A10:AO10"/>
    <mergeCell ref="AP10:AU10"/>
    <mergeCell ref="AV10:BK10"/>
    <mergeCell ref="BL10:CE10"/>
    <mergeCell ref="CF10:CV10"/>
    <mergeCell ref="CW10:DM10"/>
    <mergeCell ref="DN10:ED10"/>
    <mergeCell ref="A16:AO16"/>
    <mergeCell ref="CW12:DM12"/>
    <mergeCell ref="DN12:ED12"/>
    <mergeCell ref="EE12:ES12"/>
    <mergeCell ref="ET12:FJ12"/>
    <mergeCell ref="A28:AO28"/>
    <mergeCell ref="AP28:AU28"/>
    <mergeCell ref="AV28:BK28"/>
    <mergeCell ref="BL28:CE28"/>
    <mergeCell ref="DN28:ED28"/>
    <mergeCell ref="EE28:ES28"/>
    <mergeCell ref="CW4:DM4"/>
    <mergeCell ref="DN4:ED4"/>
    <mergeCell ref="EE11:ES11"/>
    <mergeCell ref="ET11:FJ11"/>
    <mergeCell ref="A11:AO11"/>
    <mergeCell ref="AP11:AU11"/>
    <mergeCell ref="AV11:BK11"/>
    <mergeCell ref="BL11:CE11"/>
    <mergeCell ref="CF11:CV11"/>
    <mergeCell ref="CW11:DM11"/>
    <mergeCell ref="EE9:ES9"/>
    <mergeCell ref="CW7:DM8"/>
    <mergeCell ref="A2:FJ2"/>
    <mergeCell ref="A3:AO4"/>
    <mergeCell ref="AP3:AU4"/>
    <mergeCell ref="AV3:BK4"/>
    <mergeCell ref="BL3:CE4"/>
    <mergeCell ref="CF3:ES3"/>
    <mergeCell ref="ET3:FJ4"/>
    <mergeCell ref="CF4:CV4"/>
    <mergeCell ref="EE5:ES5"/>
    <mergeCell ref="A7:AO7"/>
    <mergeCell ref="CW5:DM5"/>
    <mergeCell ref="DN11:ED11"/>
    <mergeCell ref="DN5:ED5"/>
    <mergeCell ref="ET6:FJ6"/>
    <mergeCell ref="CW6:DM6"/>
    <mergeCell ref="DN6:ED6"/>
    <mergeCell ref="EE6:ES6"/>
    <mergeCell ref="DN9:ED9"/>
    <mergeCell ref="CF6:CV6"/>
    <mergeCell ref="CF7:CV8"/>
    <mergeCell ref="EE4:ES4"/>
    <mergeCell ref="ET7:FJ8"/>
    <mergeCell ref="ET5:FJ5"/>
    <mergeCell ref="A5:AO5"/>
    <mergeCell ref="AP5:AU5"/>
    <mergeCell ref="AV5:BK5"/>
    <mergeCell ref="BL5:CE5"/>
    <mergeCell ref="CF5:CV5"/>
    <mergeCell ref="BL7:CE8"/>
    <mergeCell ref="A8:AO8"/>
    <mergeCell ref="AP7:AU8"/>
    <mergeCell ref="A6:AO6"/>
    <mergeCell ref="AP6:AU6"/>
    <mergeCell ref="AV6:BK6"/>
    <mergeCell ref="BL6:CE6"/>
    <mergeCell ref="CF12:CV12"/>
    <mergeCell ref="CW9:DM9"/>
    <mergeCell ref="DN7:ED8"/>
    <mergeCell ref="EE7:ES8"/>
    <mergeCell ref="A9:AO9"/>
    <mergeCell ref="AP9:AU9"/>
    <mergeCell ref="AV9:BK9"/>
    <mergeCell ref="BL9:CE9"/>
    <mergeCell ref="CF9:CV9"/>
    <mergeCell ref="AV7:BK8"/>
    <mergeCell ref="ET9:FJ9"/>
    <mergeCell ref="A14:AO14"/>
    <mergeCell ref="AP14:AU14"/>
    <mergeCell ref="AV14:BK14"/>
    <mergeCell ref="BL14:CE14"/>
    <mergeCell ref="CF14:CV14"/>
    <mergeCell ref="A12:AO12"/>
    <mergeCell ref="AP12:AU12"/>
    <mergeCell ref="AV12:BK12"/>
    <mergeCell ref="BL12:CE12"/>
    <mergeCell ref="CW15:DM15"/>
    <mergeCell ref="DN15:ED15"/>
    <mergeCell ref="EE15:ES15"/>
    <mergeCell ref="ET15:FJ15"/>
    <mergeCell ref="ET18:FJ18"/>
    <mergeCell ref="CF17:CV17"/>
    <mergeCell ref="CW17:DM17"/>
    <mergeCell ref="DN17:ED17"/>
    <mergeCell ref="EE17:ES17"/>
    <mergeCell ref="ET17:FJ17"/>
    <mergeCell ref="AP18:AU18"/>
    <mergeCell ref="AV18:BK18"/>
    <mergeCell ref="BL18:CE18"/>
    <mergeCell ref="EE19:ES19"/>
    <mergeCell ref="DN19:ED19"/>
    <mergeCell ref="CF19:CV19"/>
    <mergeCell ref="CW19:DM19"/>
    <mergeCell ref="AP19:AU19"/>
    <mergeCell ref="AV19:BK19"/>
    <mergeCell ref="BL19:CE19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AP16:AU16"/>
    <mergeCell ref="AV16:BK16"/>
    <mergeCell ref="CF29:CV29"/>
    <mergeCell ref="CW29:DM29"/>
    <mergeCell ref="DN29:ED29"/>
    <mergeCell ref="EE29:ES29"/>
    <mergeCell ref="CF18:CV18"/>
    <mergeCell ref="CW18:DM18"/>
    <mergeCell ref="DN18:ED18"/>
    <mergeCell ref="EE18:ES18"/>
    <mergeCell ref="ET29:FJ29"/>
    <mergeCell ref="CW22:DM22"/>
    <mergeCell ref="CF28:CV28"/>
    <mergeCell ref="CW28:DM28"/>
    <mergeCell ref="EE24:ES24"/>
    <mergeCell ref="EE27:ES27"/>
    <mergeCell ref="DN23:ED23"/>
    <mergeCell ref="ET24:FJ24"/>
    <mergeCell ref="DN24:ED24"/>
    <mergeCell ref="DN25:ED25"/>
    <mergeCell ref="CW32:DM32"/>
    <mergeCell ref="DN32:ED32"/>
    <mergeCell ref="EE32:ES32"/>
    <mergeCell ref="ET32:FJ32"/>
    <mergeCell ref="A33:AO33"/>
    <mergeCell ref="AP33:AU33"/>
    <mergeCell ref="AV33:BK33"/>
    <mergeCell ref="BL33:CE33"/>
    <mergeCell ref="CF33:CV33"/>
    <mergeCell ref="A32:AO32"/>
    <mergeCell ref="AV23:BK23"/>
    <mergeCell ref="BL23:CE23"/>
    <mergeCell ref="ET23:FJ23"/>
    <mergeCell ref="BL22:CE22"/>
    <mergeCell ref="CF22:CV22"/>
    <mergeCell ref="A22:AO22"/>
    <mergeCell ref="AP22:AU22"/>
    <mergeCell ref="AV22:BK22"/>
    <mergeCell ref="EE23:ES23"/>
    <mergeCell ref="A23:AO23"/>
    <mergeCell ref="EE25:ES25"/>
    <mergeCell ref="DN22:ED22"/>
    <mergeCell ref="EE22:ES22"/>
    <mergeCell ref="ET22:FJ22"/>
    <mergeCell ref="ET25:FJ25"/>
    <mergeCell ref="CF23:CV23"/>
    <mergeCell ref="CW23:DM23"/>
    <mergeCell ref="CW24:DM24"/>
    <mergeCell ref="BL27:CE27"/>
    <mergeCell ref="CF25:CV25"/>
    <mergeCell ref="CW25:DM25"/>
    <mergeCell ref="ET27:FJ27"/>
    <mergeCell ref="CF27:CV27"/>
    <mergeCell ref="CW27:DM27"/>
    <mergeCell ref="DN27:ED27"/>
    <mergeCell ref="DN26:ED26"/>
    <mergeCell ref="BL25:CE25"/>
    <mergeCell ref="CW26:DM26"/>
    <mergeCell ref="AV32:BK32"/>
    <mergeCell ref="BL32:CE32"/>
    <mergeCell ref="CF32:CV32"/>
    <mergeCell ref="A29:AO29"/>
    <mergeCell ref="AP29:AU29"/>
    <mergeCell ref="AV29:BK29"/>
    <mergeCell ref="BL29:CE29"/>
    <mergeCell ref="A31:AO31"/>
    <mergeCell ref="AP31:AU31"/>
    <mergeCell ref="AV31:BK31"/>
    <mergeCell ref="CF34:CV34"/>
    <mergeCell ref="DN34:ED34"/>
    <mergeCell ref="EE34:ES34"/>
    <mergeCell ref="A27:AO27"/>
    <mergeCell ref="AV25:BK25"/>
    <mergeCell ref="AP27:AU27"/>
    <mergeCell ref="AV27:BK27"/>
    <mergeCell ref="A25:AO25"/>
    <mergeCell ref="AP25:AU25"/>
    <mergeCell ref="AP32:AU32"/>
    <mergeCell ref="ET34:FJ34"/>
    <mergeCell ref="A35:AO35"/>
    <mergeCell ref="AP35:AU35"/>
    <mergeCell ref="AV35:BK35"/>
    <mergeCell ref="BL35:CE35"/>
    <mergeCell ref="A34:AO34"/>
    <mergeCell ref="AP34:AU34"/>
    <mergeCell ref="AV34:BK34"/>
    <mergeCell ref="CW34:DM34"/>
    <mergeCell ref="BL34:CE34"/>
    <mergeCell ref="CW36:DM36"/>
    <mergeCell ref="DN36:ED36"/>
    <mergeCell ref="EE36:ES36"/>
    <mergeCell ref="ET36:FJ36"/>
    <mergeCell ref="CF35:CV35"/>
    <mergeCell ref="CW35:DM35"/>
    <mergeCell ref="DN35:ED35"/>
    <mergeCell ref="EE35:ES35"/>
    <mergeCell ref="A37:AO37"/>
    <mergeCell ref="AP37:AU37"/>
    <mergeCell ref="AV37:BK37"/>
    <mergeCell ref="BL37:CE37"/>
    <mergeCell ref="ET35:FJ35"/>
    <mergeCell ref="A36:AO36"/>
    <mergeCell ref="AP36:AU36"/>
    <mergeCell ref="AV36:BK36"/>
    <mergeCell ref="BL36:CE36"/>
    <mergeCell ref="CF36:CV36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F38:CV38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DN43:ED43"/>
    <mergeCell ref="EE43:ES43"/>
    <mergeCell ref="ET43:FJ43"/>
    <mergeCell ref="CF41:CV41"/>
    <mergeCell ref="CW41:DM41"/>
    <mergeCell ref="DN41:ED41"/>
    <mergeCell ref="EE41:ES41"/>
    <mergeCell ref="EE42:ES42"/>
    <mergeCell ref="ET42:FJ42"/>
    <mergeCell ref="DN42:ED42"/>
    <mergeCell ref="A44:AO44"/>
    <mergeCell ref="AP44:AU44"/>
    <mergeCell ref="AV44:BK44"/>
    <mergeCell ref="BL44:CE44"/>
    <mergeCell ref="ET41:FJ41"/>
    <mergeCell ref="A43:AO43"/>
    <mergeCell ref="AP43:AU43"/>
    <mergeCell ref="AV43:BK43"/>
    <mergeCell ref="BL43:CE43"/>
    <mergeCell ref="CF43:CV43"/>
    <mergeCell ref="DN46:ED46"/>
    <mergeCell ref="EE46:ES46"/>
    <mergeCell ref="ET46:FJ46"/>
    <mergeCell ref="CF44:CV44"/>
    <mergeCell ref="CW44:DM44"/>
    <mergeCell ref="DN44:ED44"/>
    <mergeCell ref="EE44:ES44"/>
    <mergeCell ref="DN45:ED45"/>
    <mergeCell ref="EE45:ES45"/>
    <mergeCell ref="CW46:DM46"/>
    <mergeCell ref="A49:AO50"/>
    <mergeCell ref="AP49:AU50"/>
    <mergeCell ref="AV49:BK50"/>
    <mergeCell ref="BL49:CE50"/>
    <mergeCell ref="ET44:FJ44"/>
    <mergeCell ref="A46:AO46"/>
    <mergeCell ref="AP46:AU46"/>
    <mergeCell ref="AV46:BK46"/>
    <mergeCell ref="BL46:CE46"/>
    <mergeCell ref="CF46:CV46"/>
    <mergeCell ref="A51:AO51"/>
    <mergeCell ref="AP51:AU51"/>
    <mergeCell ref="AV51:BK51"/>
    <mergeCell ref="BL51:CE51"/>
    <mergeCell ref="CF49:ES49"/>
    <mergeCell ref="ET49:FJ50"/>
    <mergeCell ref="CF50:CV50"/>
    <mergeCell ref="CW50:DM50"/>
    <mergeCell ref="DN50:ED50"/>
    <mergeCell ref="EE50:ES50"/>
    <mergeCell ref="EE52:ES52"/>
    <mergeCell ref="ET52:FJ52"/>
    <mergeCell ref="CF51:CV51"/>
    <mergeCell ref="CW51:DM51"/>
    <mergeCell ref="DN51:ED51"/>
    <mergeCell ref="EE51:ES51"/>
    <mergeCell ref="EE53:ES54"/>
    <mergeCell ref="A53:AO53"/>
    <mergeCell ref="AP53:AU54"/>
    <mergeCell ref="AV53:BK54"/>
    <mergeCell ref="BL53:CE54"/>
    <mergeCell ref="ET51:FJ51"/>
    <mergeCell ref="A52:AO52"/>
    <mergeCell ref="AP52:AU52"/>
    <mergeCell ref="AV52:BK52"/>
    <mergeCell ref="BL52:CE52"/>
    <mergeCell ref="ET53:FJ54"/>
    <mergeCell ref="A54:AO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A56:AO56"/>
    <mergeCell ref="AP56:AU56"/>
    <mergeCell ref="AV56:BK56"/>
    <mergeCell ref="BL56:CE56"/>
    <mergeCell ref="CF56:CV56"/>
    <mergeCell ref="CW56:DM56"/>
    <mergeCell ref="DN56:ED56"/>
    <mergeCell ref="EE56:ES56"/>
    <mergeCell ref="ET56:FJ56"/>
    <mergeCell ref="EE59:ES59"/>
    <mergeCell ref="CF57:CV58"/>
    <mergeCell ref="CW57:DM58"/>
    <mergeCell ref="DN57:ED58"/>
    <mergeCell ref="EE57:ES58"/>
    <mergeCell ref="A57:AO57"/>
    <mergeCell ref="AP57:AU58"/>
    <mergeCell ref="AV57:BK58"/>
    <mergeCell ref="BL57:CE58"/>
    <mergeCell ref="BL60:CE60"/>
    <mergeCell ref="BA63:CA63"/>
    <mergeCell ref="ET57:FJ58"/>
    <mergeCell ref="A58:AO58"/>
    <mergeCell ref="A59:AO59"/>
    <mergeCell ref="AP59:AU59"/>
    <mergeCell ref="AV59:BK59"/>
    <mergeCell ref="BL59:CE59"/>
    <mergeCell ref="CF59:CV59"/>
    <mergeCell ref="CW59:DM60"/>
    <mergeCell ref="A69:B69"/>
    <mergeCell ref="C69:E69"/>
    <mergeCell ref="I69:X69"/>
    <mergeCell ref="Y69:AB69"/>
    <mergeCell ref="AL66:AY66"/>
    <mergeCell ref="BA66:CA66"/>
    <mergeCell ref="AL67:AY67"/>
    <mergeCell ref="BA67:CA67"/>
    <mergeCell ref="AC69:AE69"/>
    <mergeCell ref="EG65:ET65"/>
    <mergeCell ref="ET59:FJ59"/>
    <mergeCell ref="CF60:CV60"/>
    <mergeCell ref="EE60:ES60"/>
    <mergeCell ref="ET60:FJ60"/>
    <mergeCell ref="AK64:AY64"/>
    <mergeCell ref="BA64:BZ64"/>
    <mergeCell ref="A60:AO60"/>
    <mergeCell ref="AP60:AU60"/>
    <mergeCell ref="AV60:BK60"/>
    <mergeCell ref="DN60:ED60"/>
    <mergeCell ref="DN59:ED59"/>
    <mergeCell ref="CF53:CV54"/>
    <mergeCell ref="CW53:DM54"/>
    <mergeCell ref="DN53:ED54"/>
    <mergeCell ref="CF52:CV52"/>
    <mergeCell ref="CW52:DM52"/>
    <mergeCell ref="DN52:ED52"/>
    <mergeCell ref="CF45:CV45"/>
    <mergeCell ref="CW45:DM45"/>
    <mergeCell ref="AP42:AU42"/>
    <mergeCell ref="AV42:BK42"/>
    <mergeCell ref="BL42:CE42"/>
    <mergeCell ref="CF42:CV42"/>
    <mergeCell ref="CW42:DM42"/>
    <mergeCell ref="CW43:DM43"/>
    <mergeCell ref="CW33:DM33"/>
    <mergeCell ref="DN33:ED33"/>
    <mergeCell ref="EE33:ES33"/>
    <mergeCell ref="ET33:FJ33"/>
    <mergeCell ref="A42:AO42"/>
    <mergeCell ref="ET45:FJ45"/>
    <mergeCell ref="A45:AO45"/>
    <mergeCell ref="AP45:AU45"/>
    <mergeCell ref="AV45:BK45"/>
    <mergeCell ref="BL45:CE45"/>
    <mergeCell ref="A20:AO20"/>
    <mergeCell ref="AP20:AU20"/>
    <mergeCell ref="AV20:BK20"/>
    <mergeCell ref="BL20:CE20"/>
    <mergeCell ref="CF20:CV20"/>
    <mergeCell ref="CW20:DM20"/>
    <mergeCell ref="AP23:AU23"/>
    <mergeCell ref="EE30:ES30"/>
    <mergeCell ref="DN20:ED20"/>
    <mergeCell ref="EE20:ES20"/>
    <mergeCell ref="ET20:FJ20"/>
    <mergeCell ref="A26:AO26"/>
    <mergeCell ref="AP26:AU26"/>
    <mergeCell ref="AV26:BK26"/>
    <mergeCell ref="BL26:CE26"/>
    <mergeCell ref="CF26:CV26"/>
    <mergeCell ref="ET30:FJ30"/>
    <mergeCell ref="EE26:ES26"/>
    <mergeCell ref="ET26:FJ26"/>
    <mergeCell ref="A30:AO30"/>
    <mergeCell ref="AP30:AU30"/>
    <mergeCell ref="AV30:BK30"/>
    <mergeCell ref="BL30:CE30"/>
    <mergeCell ref="CF30:CV30"/>
    <mergeCell ref="CW30:DM30"/>
    <mergeCell ref="DN30:ED30"/>
    <mergeCell ref="BL31:CE31"/>
    <mergeCell ref="CF31:CV31"/>
    <mergeCell ref="CW31:DM31"/>
    <mergeCell ref="DN31:ED31"/>
    <mergeCell ref="EE31:ES31"/>
    <mergeCell ref="ET31:FJ31"/>
  </mergeCells>
  <printOptions/>
  <pageMargins left="0.1968503937007874" right="0.15748031496062992" top="0.7480314960629921" bottom="0.2362204724409449" header="0.5118110236220472" footer="0.1968503937007874"/>
  <pageSetup fitToHeight="2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2019-07-03T13:09:59Z</cp:lastPrinted>
  <dcterms:created xsi:type="dcterms:W3CDTF">2005-02-01T12:32:18Z</dcterms:created>
  <dcterms:modified xsi:type="dcterms:W3CDTF">2019-07-04T13:56:33Z</dcterms:modified>
  <cp:category/>
  <cp:version/>
  <cp:contentType/>
  <cp:contentStatus/>
</cp:coreProperties>
</file>