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385" activeTab="4"/>
  </bookViews>
  <sheets>
    <sheet name="01.01.15 (2)" sheetId="1" r:id="rId1"/>
    <sheet name="01.01.15" sheetId="2" r:id="rId2"/>
    <sheet name="01.12.14 " sheetId="3" r:id="rId3"/>
    <sheet name="01.11.14  " sheetId="4" r:id="rId4"/>
    <sheet name="01.10.14  " sheetId="5" r:id="rId5"/>
    <sheet name="01.09.14 " sheetId="6" r:id="rId6"/>
    <sheet name="01.08.14 " sheetId="7" r:id="rId7"/>
    <sheet name="01.07.14 " sheetId="8" r:id="rId8"/>
    <sheet name="01.06.14 " sheetId="9" r:id="rId9"/>
    <sheet name="01.05.14 " sheetId="10" r:id="rId10"/>
    <sheet name="01.04.14 " sheetId="11" r:id="rId11"/>
    <sheet name="01.03.14 " sheetId="12" r:id="rId12"/>
    <sheet name="01.02.14" sheetId="13" r:id="rId13"/>
  </sheets>
  <definedNames/>
  <calcPr fullCalcOnLoad="1"/>
</workbook>
</file>

<file path=xl/sharedStrings.xml><?xml version="1.0" encoding="utf-8"?>
<sst xmlns="http://schemas.openxmlformats.org/spreadsheetml/2006/main" count="451" uniqueCount="42">
  <si>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</si>
  <si>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</si>
  <si>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</si>
  <si>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</si>
  <si>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</si>
  <si>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</si>
  <si>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ОАО "Сбербанк России" </t>
  </si>
  <si>
    <t xml:space="preserve">       Банк ВТБ (ОАО) </t>
  </si>
  <si>
    <t xml:space="preserve">       ОАО "СМП Банк"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</si>
  <si>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</si>
  <si>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</si>
  <si>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>Гарантии и поручительства всего, в т.ч.</t>
  </si>
  <si>
    <t>ОАО "Водоканал-Сервис"</t>
  </si>
  <si>
    <t xml:space="preserve">      ОАО "Ленинградские областные коммунальные системы"</t>
  </si>
  <si>
    <t xml:space="preserve">      ОАО "Отель "Звездный"</t>
  </si>
  <si>
    <t xml:space="preserve">      ОАО "Леноблагроснаб"</t>
  </si>
  <si>
    <t xml:space="preserve">      ОАО "Компания Усть-Луга"</t>
  </si>
  <si>
    <r>
      <t>Ценные бумаги:</t>
    </r>
    <r>
      <rPr>
        <sz val="10"/>
        <rFont val="Arial Cyr"/>
        <family val="2"/>
      </rPr>
      <t xml:space="preserve"> </t>
    </r>
  </si>
  <si>
    <t>Долгосрочные облигации Ленинградской области RU26002LEN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</si>
  <si>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</si>
  <si>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</si>
  <si>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</si>
  <si>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</si>
  <si>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</si>
  <si>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>Ленинградской области по состоянию на 1 февраля 2014 года</t>
  </si>
  <si>
    <t>Ленинградской области по состоянию на 1 марта 2014 года</t>
  </si>
  <si>
    <t xml:space="preserve">       ОАО "АБ"Россия"</t>
  </si>
  <si>
    <t>Ленинградской области по состоянию на 1 апреля 2014 года</t>
  </si>
  <si>
    <t>Ленинградской области по состоянию на 1 мая 2014 года</t>
  </si>
  <si>
    <t>Ленинградской области по состоянию на 1 июня 2014 года</t>
  </si>
  <si>
    <t>Ленинградской области по состоянию на 1 июля 2014 года</t>
  </si>
  <si>
    <t>Ленинградской области по состоянию на 1 августа 2014 года</t>
  </si>
  <si>
    <t>Ленинградской области по состоянию на 1 сентября 2014 года</t>
  </si>
  <si>
    <t>Ленинградской области по состоянию на 1 октября 2014 года</t>
  </si>
  <si>
    <t>председатель комитета финансов</t>
  </si>
  <si>
    <t>Р.И.Марков</t>
  </si>
  <si>
    <t>Ленинградской области по состоянию на 1 ноября 2014 года</t>
  </si>
  <si>
    <t>Ленинградской области по состоянию на 1 декабря 2014 года</t>
  </si>
  <si>
    <t xml:space="preserve">      Бюд.кредит для частичного покрытия дефицита бюджета</t>
  </si>
  <si>
    <t>Долгосрочные облигации Ленинградской области RU35001LEN0</t>
  </si>
  <si>
    <t>Ленинградской области по состоянию на 1 января 2015 года</t>
  </si>
  <si>
    <t xml:space="preserve">Вице-губернатор Ленинградской области -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</si>
</sst>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justify"/>
    </xf>
    <xf numFmtId="14" fontId="0" fillId="0" borderId="12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indent="2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6"/>
  <sheetViews>
    <sheetView zoomScalePageLayoutView="0" workbookViewId="0" topLeftCell="A21">
      <selection activeCell="F51" sqref="F51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40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E30+E31+E32+E33+E34+E35+E36+E37+E38+E39+E40+E41</f>
        <v>7400000000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41991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41991</v>
      </c>
      <c r="D37" s="12">
        <v>42719</v>
      </c>
      <c r="E37" s="13">
        <v>600000000</v>
      </c>
      <c r="H37" s="1"/>
    </row>
    <row r="38" spans="2:8" ht="12.75" customHeight="1">
      <c r="B38" s="11" t="s">
        <v>6</v>
      </c>
      <c r="C38" s="12">
        <v>41991</v>
      </c>
      <c r="D38" s="12">
        <v>42728</v>
      </c>
      <c r="E38" s="13">
        <v>700000000</v>
      </c>
      <c r="H38" s="1"/>
    </row>
    <row r="39" spans="2:8" ht="12.75" customHeight="1">
      <c r="B39" s="11" t="s">
        <v>6</v>
      </c>
      <c r="C39" s="12">
        <v>41991</v>
      </c>
      <c r="D39" s="12">
        <v>43458</v>
      </c>
      <c r="E39" s="13">
        <v>500000000</v>
      </c>
      <c r="H39" s="1"/>
    </row>
    <row r="40" spans="2:8" ht="12.75" customHeight="1">
      <c r="B40" s="11" t="s">
        <v>6</v>
      </c>
      <c r="C40" s="12">
        <v>41991</v>
      </c>
      <c r="D40" s="12">
        <v>43458</v>
      </c>
      <c r="E40" s="13">
        <v>600000000</v>
      </c>
      <c r="H40" s="1"/>
    </row>
    <row r="41" spans="2:8" ht="12.75" customHeight="1">
      <c r="B41" s="11" t="s">
        <v>6</v>
      </c>
      <c r="C41" s="12">
        <v>41991</v>
      </c>
      <c r="D41" s="12">
        <v>43458</v>
      </c>
      <c r="E41" s="13">
        <v>800000000</v>
      </c>
      <c r="H41" s="1"/>
    </row>
    <row r="42" spans="2:8" ht="12.75" customHeight="1">
      <c r="B42" s="8" t="s">
        <v>9</v>
      </c>
      <c r="C42" s="14"/>
      <c r="D42" s="14"/>
      <c r="E42" s="10">
        <f>E43+E44</f>
        <v>1053466200</v>
      </c>
      <c r="H42" s="1"/>
    </row>
    <row r="43" spans="2:8" ht="14.25" customHeight="1">
      <c r="B43" s="11" t="s">
        <v>10</v>
      </c>
      <c r="C43" s="14">
        <v>40429</v>
      </c>
      <c r="D43" s="14">
        <v>42215</v>
      </c>
      <c r="E43" s="15">
        <v>369649200</v>
      </c>
      <c r="H43" s="1"/>
    </row>
    <row r="44" spans="2:8" ht="14.25" customHeight="1">
      <c r="B44" s="11" t="s">
        <v>38</v>
      </c>
      <c r="C44" s="14">
        <v>41991</v>
      </c>
      <c r="D44" s="14">
        <v>43073</v>
      </c>
      <c r="E44" s="15">
        <v>683817000</v>
      </c>
      <c r="H44" s="1"/>
    </row>
    <row r="45" spans="2:8" ht="12.75">
      <c r="B45" s="8" t="s">
        <v>11</v>
      </c>
      <c r="C45" s="14"/>
      <c r="D45" s="14"/>
      <c r="E45" s="10">
        <f>SUM(E46:E54)</f>
        <v>2152113978</v>
      </c>
      <c r="H45" s="1"/>
    </row>
    <row r="46" spans="2:8" ht="12.75">
      <c r="B46" s="18" t="s">
        <v>13</v>
      </c>
      <c r="C46" s="14">
        <v>38713</v>
      </c>
      <c r="D46" s="14">
        <v>44196</v>
      </c>
      <c r="E46" s="15">
        <v>183000000</v>
      </c>
      <c r="H46" s="1"/>
    </row>
    <row r="47" spans="2:8" ht="12.75">
      <c r="B47" s="19" t="s">
        <v>14</v>
      </c>
      <c r="C47" s="12">
        <v>39216</v>
      </c>
      <c r="D47" s="14">
        <v>43539</v>
      </c>
      <c r="E47" s="13">
        <f>960000000+540000000-200000000</f>
        <v>1300000000</v>
      </c>
      <c r="H47" s="1"/>
    </row>
    <row r="48" spans="2:8" ht="12.75">
      <c r="B48" s="18" t="s">
        <v>15</v>
      </c>
      <c r="C48" s="12">
        <v>39986</v>
      </c>
      <c r="D48" s="14">
        <v>43638</v>
      </c>
      <c r="E48" s="13">
        <v>17020256</v>
      </c>
      <c r="H48" s="1"/>
    </row>
    <row r="49" spans="2:8" ht="12.75">
      <c r="B49" s="18" t="s">
        <v>15</v>
      </c>
      <c r="C49" s="12">
        <v>40007</v>
      </c>
      <c r="D49" s="14">
        <v>43659</v>
      </c>
      <c r="E49" s="13">
        <v>7487501</v>
      </c>
      <c r="H49" s="1"/>
    </row>
    <row r="50" spans="2:8" ht="12.75">
      <c r="B50" s="18" t="s">
        <v>15</v>
      </c>
      <c r="C50" s="12">
        <v>40340</v>
      </c>
      <c r="D50" s="14">
        <v>42897</v>
      </c>
      <c r="E50" s="13">
        <v>9870416</v>
      </c>
      <c r="H50" s="1"/>
    </row>
    <row r="51" spans="2:8" ht="12.75">
      <c r="B51" s="18" t="s">
        <v>15</v>
      </c>
      <c r="C51" s="12">
        <v>40520</v>
      </c>
      <c r="D51" s="14">
        <v>43077</v>
      </c>
      <c r="E51" s="13">
        <v>13392435</v>
      </c>
      <c r="H51" s="1"/>
    </row>
    <row r="52" spans="2:8" ht="12.75">
      <c r="B52" s="18" t="s">
        <v>16</v>
      </c>
      <c r="C52" s="12">
        <v>40536</v>
      </c>
      <c r="D52" s="14">
        <v>42362</v>
      </c>
      <c r="E52" s="13">
        <v>600000000</v>
      </c>
      <c r="H52" s="1"/>
    </row>
    <row r="53" spans="2:8" ht="12.75">
      <c r="B53" s="18" t="s">
        <v>15</v>
      </c>
      <c r="C53" s="12">
        <v>40700</v>
      </c>
      <c r="D53" s="14">
        <v>43257</v>
      </c>
      <c r="E53" s="13">
        <v>16385333</v>
      </c>
      <c r="H53" s="1"/>
    </row>
    <row r="54" spans="2:8" ht="12.75">
      <c r="B54" s="18" t="s">
        <v>15</v>
      </c>
      <c r="C54" s="12">
        <v>40774</v>
      </c>
      <c r="D54" s="14">
        <v>43331</v>
      </c>
      <c r="E54" s="13">
        <v>4958037</v>
      </c>
      <c r="H54" s="1"/>
    </row>
    <row r="55" spans="2:7" s="20" customFormat="1" ht="14.25" customHeight="1">
      <c r="B55" s="8" t="s">
        <v>17</v>
      </c>
      <c r="C55" s="14"/>
      <c r="D55" s="14"/>
      <c r="E55" s="10">
        <f>SUM(E56:E56)</f>
        <v>275000000</v>
      </c>
      <c r="F55" s="21"/>
      <c r="G55" s="2"/>
    </row>
    <row r="56" spans="2:8" ht="12.75">
      <c r="B56" s="18" t="s">
        <v>39</v>
      </c>
      <c r="C56" s="14">
        <v>41989</v>
      </c>
      <c r="D56" s="14">
        <v>44537</v>
      </c>
      <c r="E56" s="15">
        <v>275000000</v>
      </c>
      <c r="H56" s="1"/>
    </row>
    <row r="57" spans="2:8" ht="12.75">
      <c r="B57" s="22" t="s">
        <v>19</v>
      </c>
      <c r="C57" s="23"/>
      <c r="D57" s="23"/>
      <c r="E57" s="10">
        <f>E55+E45+E42+E29</f>
        <v>10880580178</v>
      </c>
      <c r="H57" s="1"/>
    </row>
    <row r="58" spans="2:4" ht="12.75">
      <c r="B58" s="24"/>
      <c r="C58" s="24"/>
      <c r="D58" s="24"/>
    </row>
    <row r="59" spans="2:4" ht="12.75">
      <c r="B59" s="25"/>
      <c r="C59" s="25"/>
      <c r="D59" s="25"/>
    </row>
    <row r="60" spans="2:5" ht="14.25">
      <c r="B60" s="26"/>
      <c r="C60" s="26"/>
      <c r="D60" s="26"/>
      <c r="E60" s="25"/>
    </row>
    <row r="61" spans="2:5" ht="14.25">
      <c r="B61" s="26" t="s">
        <v>20</v>
      </c>
      <c r="C61" s="26"/>
      <c r="D61" s="26"/>
      <c r="E61" s="27"/>
    </row>
    <row r="62" spans="2:5" ht="14.25">
      <c r="B62" s="26" t="s">
        <v>21</v>
      </c>
      <c r="C62" s="28"/>
      <c r="D62" s="26" t="s">
        <v>22</v>
      </c>
      <c r="E62" s="29"/>
    </row>
    <row r="66" ht="12.75">
      <c r="B66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25">
      <selection activeCell="G42" sqref="G42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28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2153621146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5354745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19307872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8611327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12651061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16362698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19192515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6140928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8023270346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H63"/>
  <sheetViews>
    <sheetView zoomScalePageLayoutView="0" workbookViewId="0" topLeftCell="A28">
      <selection activeCell="A31" sqref="A31:IV31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27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E30+E31+E32+E33+E34+E35+E36+E37+E38</f>
        <v>4950000000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41625</v>
      </c>
      <c r="D31" s="12">
        <v>42719</v>
      </c>
      <c r="E31" s="13">
        <v>50000000</v>
      </c>
      <c r="H31" s="1"/>
    </row>
    <row r="32" spans="1:8" ht="12.75" customHeight="1" hidden="1">
      <c r="A32" s="1">
        <v>0</v>
      </c>
      <c r="B32" s="11" t="s">
        <v>6</v>
      </c>
      <c r="C32" s="12">
        <v>41628</v>
      </c>
      <c r="D32" s="12">
        <v>42719</v>
      </c>
      <c r="E32" s="13">
        <v>0</v>
      </c>
      <c r="H32" s="1"/>
    </row>
    <row r="33" spans="2:8" ht="12.75" customHeight="1">
      <c r="B33" s="11" t="s">
        <v>6</v>
      </c>
      <c r="C33" s="12">
        <v>41634</v>
      </c>
      <c r="D33" s="12">
        <v>42728</v>
      </c>
      <c r="E33" s="13">
        <v>700000000</v>
      </c>
      <c r="H33" s="1"/>
    </row>
    <row r="34" spans="2:8" ht="12.75" customHeight="1">
      <c r="B34" s="11" t="s">
        <v>6</v>
      </c>
      <c r="C34" s="12">
        <v>41635</v>
      </c>
      <c r="D34" s="12">
        <v>42363</v>
      </c>
      <c r="E34" s="13">
        <v>100000000</v>
      </c>
      <c r="H34" s="1"/>
    </row>
    <row r="35" spans="2:8" ht="12.75" customHeight="1">
      <c r="B35" s="11" t="s">
        <v>7</v>
      </c>
      <c r="C35" s="12">
        <v>41632</v>
      </c>
      <c r="D35" s="12">
        <v>42361</v>
      </c>
      <c r="E35" s="13">
        <v>900000000</v>
      </c>
      <c r="H35" s="1"/>
    </row>
    <row r="36" spans="2:8" ht="12.75" customHeight="1">
      <c r="B36" s="11" t="s">
        <v>7</v>
      </c>
      <c r="C36" s="12">
        <v>41633</v>
      </c>
      <c r="D36" s="12">
        <v>42726</v>
      </c>
      <c r="E36" s="13">
        <v>500000000</v>
      </c>
      <c r="H36" s="1"/>
    </row>
    <row r="37" spans="2:8" ht="12.75" customHeight="1">
      <c r="B37" s="11" t="s">
        <v>7</v>
      </c>
      <c r="C37" s="12">
        <v>41633</v>
      </c>
      <c r="D37" s="12">
        <v>42726</v>
      </c>
      <c r="E37" s="13">
        <v>600000000</v>
      </c>
      <c r="H37" s="1"/>
    </row>
    <row r="38" spans="2:8" ht="12.75" customHeight="1">
      <c r="B38" s="11" t="s">
        <v>8</v>
      </c>
      <c r="C38" s="12">
        <v>41634</v>
      </c>
      <c r="D38" s="12">
        <f>C38+365</f>
        <v>41999</v>
      </c>
      <c r="E38" s="13">
        <v>1100000000</v>
      </c>
      <c r="H38" s="1"/>
    </row>
    <row r="39" spans="2:8" ht="12.75" customHeight="1">
      <c r="B39" s="8" t="s">
        <v>9</v>
      </c>
      <c r="C39" s="14"/>
      <c r="D39" s="14"/>
      <c r="E39" s="10">
        <f>E40</f>
        <v>369649200</v>
      </c>
      <c r="H39" s="1"/>
    </row>
    <row r="40" spans="2:8" ht="14.25" customHeight="1">
      <c r="B40" s="11" t="s">
        <v>10</v>
      </c>
      <c r="C40" s="14">
        <v>40429</v>
      </c>
      <c r="D40" s="14">
        <v>42215</v>
      </c>
      <c r="E40" s="15">
        <v>369649200</v>
      </c>
      <c r="H40" s="1"/>
    </row>
    <row r="41" spans="2:8" ht="12.75">
      <c r="B41" s="8" t="s">
        <v>11</v>
      </c>
      <c r="C41" s="14"/>
      <c r="D41" s="14"/>
      <c r="E41" s="10">
        <f>SUM(E42:E51)</f>
        <v>2155014471</v>
      </c>
      <c r="H41" s="1"/>
    </row>
    <row r="42" spans="2:8" ht="12.75">
      <c r="B42" s="16" t="s">
        <v>12</v>
      </c>
      <c r="C42" s="17">
        <v>37501</v>
      </c>
      <c r="D42" s="17">
        <v>42353</v>
      </c>
      <c r="E42" s="15">
        <v>5353065</v>
      </c>
      <c r="H42" s="1"/>
    </row>
    <row r="43" spans="2:8" ht="12.75">
      <c r="B43" s="18" t="s">
        <v>13</v>
      </c>
      <c r="C43" s="14">
        <v>38713</v>
      </c>
      <c r="D43" s="14">
        <v>44196</v>
      </c>
      <c r="E43" s="15">
        <v>166000000</v>
      </c>
      <c r="H43" s="1"/>
    </row>
    <row r="44" spans="2:8" ht="12.75">
      <c r="B44" s="19" t="s">
        <v>14</v>
      </c>
      <c r="C44" s="12">
        <v>39216</v>
      </c>
      <c r="D44" s="14">
        <v>43539</v>
      </c>
      <c r="E44" s="13">
        <f>960000000+540000000-200000000</f>
        <v>1300000000</v>
      </c>
      <c r="H44" s="1"/>
    </row>
    <row r="45" spans="2:8" ht="12.75">
      <c r="B45" s="18" t="s">
        <v>15</v>
      </c>
      <c r="C45" s="12">
        <v>39986</v>
      </c>
      <c r="D45" s="14">
        <v>43638</v>
      </c>
      <c r="E45" s="13">
        <v>19768101</v>
      </c>
      <c r="H45" s="1"/>
    </row>
    <row r="46" spans="2:8" ht="12.75">
      <c r="B46" s="18" t="s">
        <v>15</v>
      </c>
      <c r="C46" s="12">
        <v>40007</v>
      </c>
      <c r="D46" s="14">
        <v>43659</v>
      </c>
      <c r="E46" s="13">
        <v>8663702</v>
      </c>
      <c r="H46" s="1"/>
    </row>
    <row r="47" spans="2:8" ht="12.75">
      <c r="B47" s="18" t="s">
        <v>15</v>
      </c>
      <c r="C47" s="12">
        <v>40340</v>
      </c>
      <c r="D47" s="14">
        <v>42897</v>
      </c>
      <c r="E47" s="13">
        <v>12651061</v>
      </c>
      <c r="H47" s="1"/>
    </row>
    <row r="48" spans="2:8" ht="12.75">
      <c r="B48" s="18" t="s">
        <v>15</v>
      </c>
      <c r="C48" s="12">
        <v>40520</v>
      </c>
      <c r="D48" s="14">
        <v>43077</v>
      </c>
      <c r="E48" s="13">
        <v>16663870</v>
      </c>
      <c r="H48" s="1"/>
    </row>
    <row r="49" spans="2:8" ht="12.75">
      <c r="B49" s="18" t="s">
        <v>16</v>
      </c>
      <c r="C49" s="12">
        <v>40536</v>
      </c>
      <c r="D49" s="14">
        <v>42362</v>
      </c>
      <c r="E49" s="13">
        <v>600000000</v>
      </c>
      <c r="H49" s="1"/>
    </row>
    <row r="50" spans="2:8" ht="12.75">
      <c r="B50" s="18" t="s">
        <v>15</v>
      </c>
      <c r="C50" s="12">
        <v>40700</v>
      </c>
      <c r="D50" s="14">
        <v>43257</v>
      </c>
      <c r="E50" s="13">
        <v>19773744</v>
      </c>
      <c r="H50" s="1"/>
    </row>
    <row r="51" spans="2:8" ht="12.75">
      <c r="B51" s="18" t="s">
        <v>15</v>
      </c>
      <c r="C51" s="12">
        <v>40774</v>
      </c>
      <c r="D51" s="14">
        <v>43331</v>
      </c>
      <c r="E51" s="13">
        <v>6140928</v>
      </c>
      <c r="H51" s="1"/>
    </row>
    <row r="52" spans="2:7" s="20" customFormat="1" ht="14.25" customHeight="1">
      <c r="B52" s="8" t="s">
        <v>17</v>
      </c>
      <c r="C52" s="14"/>
      <c r="D52" s="14"/>
      <c r="E52" s="10">
        <f>SUM(E53:E53)</f>
        <v>1300000000</v>
      </c>
      <c r="F52" s="21"/>
      <c r="G52" s="2"/>
    </row>
    <row r="53" spans="2:8" ht="12.75">
      <c r="B53" s="18" t="s">
        <v>18</v>
      </c>
      <c r="C53" s="14">
        <v>38338</v>
      </c>
      <c r="D53" s="14">
        <v>41978</v>
      </c>
      <c r="E53" s="15">
        <v>1300000000</v>
      </c>
      <c r="H53" s="1"/>
    </row>
    <row r="54" spans="2:8" ht="12.75">
      <c r="B54" s="22" t="s">
        <v>19</v>
      </c>
      <c r="C54" s="23"/>
      <c r="D54" s="23"/>
      <c r="E54" s="10">
        <f>E52+E41+E39+E29</f>
        <v>8774663671</v>
      </c>
      <c r="H54" s="1"/>
    </row>
    <row r="55" spans="2:4" ht="12.75">
      <c r="B55" s="24"/>
      <c r="C55" s="24"/>
      <c r="D55" s="24"/>
    </row>
    <row r="56" spans="2:4" ht="12.75">
      <c r="B56" s="25"/>
      <c r="C56" s="25"/>
      <c r="D56" s="25"/>
    </row>
    <row r="57" spans="2:5" ht="14.25">
      <c r="B57" s="26"/>
      <c r="C57" s="26"/>
      <c r="D57" s="26"/>
      <c r="E57" s="25"/>
    </row>
    <row r="58" spans="2:5" ht="14.25">
      <c r="B58" s="26" t="s">
        <v>20</v>
      </c>
      <c r="C58" s="26"/>
      <c r="D58" s="26"/>
      <c r="E58" s="27"/>
    </row>
    <row r="59" spans="2:5" ht="14.25">
      <c r="B59" s="26" t="s">
        <v>21</v>
      </c>
      <c r="C59" s="28"/>
      <c r="D59" s="26" t="s">
        <v>22</v>
      </c>
      <c r="E59" s="29"/>
    </row>
    <row r="63" ht="12.75">
      <c r="B63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H64"/>
  <sheetViews>
    <sheetView zoomScalePageLayoutView="0" workbookViewId="0" topLeftCell="A28">
      <selection activeCell="E43" sqref="E43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25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</f>
        <v>5350000000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41625</v>
      </c>
      <c r="D31" s="12">
        <v>42719</v>
      </c>
      <c r="E31" s="13">
        <v>50000000</v>
      </c>
      <c r="H31" s="1"/>
    </row>
    <row r="32" spans="1:8" ht="12.75" customHeight="1" hidden="1">
      <c r="A32" s="1">
        <v>0</v>
      </c>
      <c r="B32" s="11" t="s">
        <v>6</v>
      </c>
      <c r="C32" s="12">
        <v>41628</v>
      </c>
      <c r="D32" s="12">
        <v>42719</v>
      </c>
      <c r="E32" s="13">
        <v>0</v>
      </c>
      <c r="H32" s="1"/>
    </row>
    <row r="33" spans="2:8" ht="12.75" customHeight="1">
      <c r="B33" s="11" t="s">
        <v>6</v>
      </c>
      <c r="C33" s="12">
        <v>41634</v>
      </c>
      <c r="D33" s="12">
        <v>42728</v>
      </c>
      <c r="E33" s="13">
        <v>700000000</v>
      </c>
      <c r="H33" s="1"/>
    </row>
    <row r="34" spans="2:8" ht="12.75" customHeight="1">
      <c r="B34" s="11" t="s">
        <v>6</v>
      </c>
      <c r="C34" s="12">
        <v>41635</v>
      </c>
      <c r="D34" s="12">
        <v>42363</v>
      </c>
      <c r="E34" s="13">
        <v>100000000</v>
      </c>
      <c r="H34" s="1"/>
    </row>
    <row r="35" spans="2:8" ht="12.75" customHeight="1">
      <c r="B35" s="11" t="s">
        <v>7</v>
      </c>
      <c r="C35" s="12">
        <v>41632</v>
      </c>
      <c r="D35" s="12">
        <v>42361</v>
      </c>
      <c r="E35" s="13">
        <v>900000000</v>
      </c>
      <c r="H35" s="1"/>
    </row>
    <row r="36" spans="2:8" ht="12.75" customHeight="1">
      <c r="B36" s="11" t="s">
        <v>7</v>
      </c>
      <c r="C36" s="12">
        <v>41633</v>
      </c>
      <c r="D36" s="12">
        <v>42726</v>
      </c>
      <c r="E36" s="13">
        <v>500000000</v>
      </c>
      <c r="H36" s="1"/>
    </row>
    <row r="37" spans="2:8" ht="12.75" customHeight="1">
      <c r="B37" s="11" t="s">
        <v>7</v>
      </c>
      <c r="C37" s="12">
        <v>41633</v>
      </c>
      <c r="D37" s="12">
        <v>42726</v>
      </c>
      <c r="E37" s="13">
        <v>600000000</v>
      </c>
      <c r="H37" s="1"/>
    </row>
    <row r="38" spans="2:8" ht="12.75" customHeight="1">
      <c r="B38" s="11" t="s">
        <v>8</v>
      </c>
      <c r="C38" s="12">
        <v>41634</v>
      </c>
      <c r="D38" s="12">
        <f>C38+365</f>
        <v>41999</v>
      </c>
      <c r="E38" s="13">
        <v>1100000000</v>
      </c>
      <c r="H38" s="1"/>
    </row>
    <row r="39" spans="2:8" ht="12.75" customHeight="1">
      <c r="B39" s="11" t="s">
        <v>26</v>
      </c>
      <c r="C39" s="12">
        <v>41675</v>
      </c>
      <c r="D39" s="12">
        <v>42730</v>
      </c>
      <c r="E39" s="13">
        <v>400000000</v>
      </c>
      <c r="H39" s="1"/>
    </row>
    <row r="40" spans="2:8" ht="12.75" customHeight="1">
      <c r="B40" s="8" t="s">
        <v>9</v>
      </c>
      <c r="C40" s="14"/>
      <c r="D40" s="14"/>
      <c r="E40" s="10">
        <f>E41</f>
        <v>369649200</v>
      </c>
      <c r="H40" s="1"/>
    </row>
    <row r="41" spans="2:8" ht="14.25" customHeight="1">
      <c r="B41" s="11" t="s">
        <v>10</v>
      </c>
      <c r="C41" s="14">
        <v>40429</v>
      </c>
      <c r="D41" s="14">
        <v>42215</v>
      </c>
      <c r="E41" s="15">
        <v>369649200</v>
      </c>
      <c r="H41" s="1"/>
    </row>
    <row r="42" spans="2:8" ht="12.75">
      <c r="B42" s="8" t="s">
        <v>11</v>
      </c>
      <c r="C42" s="14"/>
      <c r="D42" s="14"/>
      <c r="E42" s="10">
        <f>SUM(E43:E52)</f>
        <v>2158738723</v>
      </c>
      <c r="H42" s="1"/>
    </row>
    <row r="43" spans="2:8" ht="12.75">
      <c r="B43" s="16" t="s">
        <v>12</v>
      </c>
      <c r="C43" s="17">
        <v>37501</v>
      </c>
      <c r="D43" s="17">
        <v>42353</v>
      </c>
      <c r="E43" s="15">
        <v>7210020</v>
      </c>
      <c r="H43" s="1"/>
    </row>
    <row r="44" spans="2:8" ht="12.75">
      <c r="B44" s="18" t="s">
        <v>13</v>
      </c>
      <c r="C44" s="14">
        <v>38713</v>
      </c>
      <c r="D44" s="14">
        <v>44196</v>
      </c>
      <c r="E44" s="15">
        <v>166000000</v>
      </c>
      <c r="H44" s="1"/>
    </row>
    <row r="45" spans="2:8" ht="12.75">
      <c r="B45" s="19" t="s">
        <v>14</v>
      </c>
      <c r="C45" s="12">
        <v>39216</v>
      </c>
      <c r="D45" s="14">
        <v>43539</v>
      </c>
      <c r="E45" s="13">
        <f>960000000+540000000-200000000</f>
        <v>1300000000</v>
      </c>
      <c r="H45" s="1"/>
    </row>
    <row r="46" spans="2:8" ht="12.75">
      <c r="B46" s="18" t="s">
        <v>15</v>
      </c>
      <c r="C46" s="12">
        <v>39986</v>
      </c>
      <c r="D46" s="14">
        <v>43638</v>
      </c>
      <c r="E46" s="13">
        <v>19768101</v>
      </c>
      <c r="H46" s="1"/>
    </row>
    <row r="47" spans="2:8" ht="12.75">
      <c r="B47" s="18" t="s">
        <v>15</v>
      </c>
      <c r="C47" s="12">
        <v>40007</v>
      </c>
      <c r="D47" s="14">
        <v>43659</v>
      </c>
      <c r="E47" s="13">
        <v>8663702</v>
      </c>
      <c r="H47" s="1"/>
    </row>
    <row r="48" spans="2:8" ht="12.75">
      <c r="B48" s="18" t="s">
        <v>15</v>
      </c>
      <c r="C48" s="12">
        <v>40340</v>
      </c>
      <c r="D48" s="14">
        <v>42897</v>
      </c>
      <c r="E48" s="13">
        <v>13373208</v>
      </c>
      <c r="H48" s="1"/>
    </row>
    <row r="49" spans="2:8" ht="12.75">
      <c r="B49" s="18" t="s">
        <v>15</v>
      </c>
      <c r="C49" s="12">
        <v>40520</v>
      </c>
      <c r="D49" s="14">
        <v>43077</v>
      </c>
      <c r="E49" s="13">
        <v>17435060</v>
      </c>
      <c r="H49" s="1"/>
    </row>
    <row r="50" spans="2:8" ht="12.75">
      <c r="B50" s="18" t="s">
        <v>16</v>
      </c>
      <c r="C50" s="12">
        <v>40536</v>
      </c>
      <c r="D50" s="14">
        <v>42362</v>
      </c>
      <c r="E50" s="13">
        <v>600000000</v>
      </c>
      <c r="H50" s="1"/>
    </row>
    <row r="51" spans="2:8" ht="12.75">
      <c r="B51" s="18" t="s">
        <v>15</v>
      </c>
      <c r="C51" s="12">
        <v>40700</v>
      </c>
      <c r="D51" s="14">
        <v>43257</v>
      </c>
      <c r="E51" s="13">
        <v>19862348</v>
      </c>
      <c r="H51" s="1"/>
    </row>
    <row r="52" spans="2:8" ht="12.75">
      <c r="B52" s="18" t="s">
        <v>15</v>
      </c>
      <c r="C52" s="12">
        <v>40774</v>
      </c>
      <c r="D52" s="14">
        <v>43331</v>
      </c>
      <c r="E52" s="13">
        <v>6426284</v>
      </c>
      <c r="H52" s="1"/>
    </row>
    <row r="53" spans="2:7" s="20" customFormat="1" ht="14.25" customHeight="1">
      <c r="B53" s="8" t="s">
        <v>17</v>
      </c>
      <c r="C53" s="14"/>
      <c r="D53" s="14"/>
      <c r="E53" s="10">
        <f>SUM(E54:E54)</f>
        <v>1300000000</v>
      </c>
      <c r="F53" s="21"/>
      <c r="G53" s="2"/>
    </row>
    <row r="54" spans="2:8" ht="12.75">
      <c r="B54" s="18" t="s">
        <v>18</v>
      </c>
      <c r="C54" s="14">
        <v>38338</v>
      </c>
      <c r="D54" s="14">
        <v>41978</v>
      </c>
      <c r="E54" s="15">
        <v>1300000000</v>
      </c>
      <c r="H54" s="1"/>
    </row>
    <row r="55" spans="2:8" ht="12.75">
      <c r="B55" s="22" t="s">
        <v>19</v>
      </c>
      <c r="C55" s="23"/>
      <c r="D55" s="23"/>
      <c r="E55" s="10">
        <f>E53+E42+E40+E29</f>
        <v>9178387923</v>
      </c>
      <c r="H55" s="1"/>
    </row>
    <row r="56" spans="2:4" ht="12.75">
      <c r="B56" s="24"/>
      <c r="C56" s="24"/>
      <c r="D56" s="24"/>
    </row>
    <row r="57" spans="2:4" ht="12.75">
      <c r="B57" s="25"/>
      <c r="C57" s="25"/>
      <c r="D57" s="25"/>
    </row>
    <row r="58" spans="2:5" ht="14.25">
      <c r="B58" s="26"/>
      <c r="C58" s="26"/>
      <c r="D58" s="26"/>
      <c r="E58" s="25"/>
    </row>
    <row r="59" spans="2:5" ht="14.25">
      <c r="B59" s="26" t="s">
        <v>20</v>
      </c>
      <c r="C59" s="26"/>
      <c r="D59" s="26"/>
      <c r="E59" s="27"/>
    </row>
    <row r="60" spans="2:5" ht="14.25">
      <c r="B60" s="26" t="s">
        <v>21</v>
      </c>
      <c r="C60" s="28"/>
      <c r="D60" s="26" t="s">
        <v>22</v>
      </c>
      <c r="E60" s="29"/>
    </row>
    <row r="64" ht="12.75">
      <c r="B64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3"/>
  <sheetViews>
    <sheetView zoomScalePageLayoutView="0" workbookViewId="0" topLeftCell="A25">
      <selection activeCell="F61" sqref="F61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24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E30+E31+E32+E33+E34+E35+E36+E37+E38</f>
        <v>4880000000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41626</v>
      </c>
      <c r="D31" s="12">
        <v>42719</v>
      </c>
      <c r="E31" s="13">
        <v>100000000</v>
      </c>
      <c r="H31" s="1"/>
    </row>
    <row r="32" spans="2:8" ht="12.75" customHeight="1">
      <c r="B32" s="11" t="s">
        <v>6</v>
      </c>
      <c r="C32" s="12">
        <v>41628</v>
      </c>
      <c r="D32" s="12">
        <v>42719</v>
      </c>
      <c r="E32" s="13">
        <v>80000000</v>
      </c>
      <c r="H32" s="1"/>
    </row>
    <row r="33" spans="2:8" ht="12.75" customHeight="1">
      <c r="B33" s="11" t="s">
        <v>6</v>
      </c>
      <c r="C33" s="12">
        <v>41634</v>
      </c>
      <c r="D33" s="12">
        <v>42728</v>
      </c>
      <c r="E33" s="13">
        <v>500000000</v>
      </c>
      <c r="H33" s="1"/>
    </row>
    <row r="34" spans="2:8" ht="12.75" customHeight="1">
      <c r="B34" s="11" t="s">
        <v>6</v>
      </c>
      <c r="C34" s="12">
        <v>41635</v>
      </c>
      <c r="D34" s="12">
        <v>42363</v>
      </c>
      <c r="E34" s="13">
        <v>100000000</v>
      </c>
      <c r="H34" s="1"/>
    </row>
    <row r="35" spans="2:8" ht="12.75" customHeight="1">
      <c r="B35" s="11" t="s">
        <v>7</v>
      </c>
      <c r="C35" s="12">
        <v>41632</v>
      </c>
      <c r="D35" s="12">
        <v>42361</v>
      </c>
      <c r="E35" s="13">
        <v>900000000</v>
      </c>
      <c r="H35" s="1"/>
    </row>
    <row r="36" spans="2:8" ht="12.75" customHeight="1">
      <c r="B36" s="11" t="s">
        <v>7</v>
      </c>
      <c r="C36" s="12">
        <v>41633</v>
      </c>
      <c r="D36" s="12">
        <v>42726</v>
      </c>
      <c r="E36" s="13">
        <v>500000000</v>
      </c>
      <c r="H36" s="1"/>
    </row>
    <row r="37" spans="2:8" ht="12.75" customHeight="1">
      <c r="B37" s="11" t="s">
        <v>7</v>
      </c>
      <c r="C37" s="12">
        <v>41633</v>
      </c>
      <c r="D37" s="12">
        <v>42726</v>
      </c>
      <c r="E37" s="13">
        <v>600000000</v>
      </c>
      <c r="H37" s="1"/>
    </row>
    <row r="38" spans="2:8" ht="12.75" customHeight="1">
      <c r="B38" s="11" t="s">
        <v>8</v>
      </c>
      <c r="C38" s="12">
        <v>41634</v>
      </c>
      <c r="D38" s="12">
        <f>C38+365</f>
        <v>41999</v>
      </c>
      <c r="E38" s="13">
        <v>1100000000</v>
      </c>
      <c r="H38" s="1"/>
    </row>
    <row r="39" spans="2:8" ht="12.75" customHeight="1">
      <c r="B39" s="8" t="s">
        <v>9</v>
      </c>
      <c r="C39" s="14"/>
      <c r="D39" s="14"/>
      <c r="E39" s="10">
        <f>E40</f>
        <v>369649200</v>
      </c>
      <c r="H39" s="1"/>
    </row>
    <row r="40" spans="2:8" ht="14.25" customHeight="1">
      <c r="B40" s="11" t="s">
        <v>10</v>
      </c>
      <c r="C40" s="14">
        <v>40429</v>
      </c>
      <c r="D40" s="14">
        <v>42215</v>
      </c>
      <c r="E40" s="15">
        <v>369649200</v>
      </c>
      <c r="H40" s="1"/>
    </row>
    <row r="41" spans="2:8" ht="12.75">
      <c r="B41" s="8" t="s">
        <v>11</v>
      </c>
      <c r="C41" s="14"/>
      <c r="D41" s="14"/>
      <c r="E41" s="10">
        <f>SUM(E42:E51)</f>
        <v>2159795185</v>
      </c>
      <c r="H41" s="1"/>
    </row>
    <row r="42" spans="2:8" ht="12.75">
      <c r="B42" s="16" t="s">
        <v>12</v>
      </c>
      <c r="C42" s="17">
        <v>37501</v>
      </c>
      <c r="D42" s="17">
        <v>42353</v>
      </c>
      <c r="E42" s="15">
        <v>7048960</v>
      </c>
      <c r="H42" s="1"/>
    </row>
    <row r="43" spans="2:8" ht="12.75">
      <c r="B43" s="18" t="s">
        <v>13</v>
      </c>
      <c r="C43" s="14">
        <v>38713</v>
      </c>
      <c r="D43" s="14">
        <v>44196</v>
      </c>
      <c r="E43" s="15">
        <v>166000000</v>
      </c>
      <c r="H43" s="1"/>
    </row>
    <row r="44" spans="2:8" ht="12.75">
      <c r="B44" s="19" t="s">
        <v>14</v>
      </c>
      <c r="C44" s="12">
        <v>39216</v>
      </c>
      <c r="D44" s="14">
        <v>43539</v>
      </c>
      <c r="E44" s="13">
        <f>960000000+540000000-200000000</f>
        <v>1300000000</v>
      </c>
      <c r="H44" s="1"/>
    </row>
    <row r="45" spans="2:8" ht="12.75">
      <c r="B45" s="18" t="s">
        <v>15</v>
      </c>
      <c r="C45" s="12">
        <v>39986</v>
      </c>
      <c r="D45" s="14">
        <v>43638</v>
      </c>
      <c r="E45" s="13">
        <v>20129898</v>
      </c>
      <c r="H45" s="1"/>
    </row>
    <row r="46" spans="2:8" ht="12.75">
      <c r="B46" s="18" t="s">
        <v>15</v>
      </c>
      <c r="C46" s="12">
        <v>40007</v>
      </c>
      <c r="D46" s="14">
        <v>43659</v>
      </c>
      <c r="E46" s="13">
        <v>9001373</v>
      </c>
      <c r="H46" s="1"/>
    </row>
    <row r="47" spans="2:8" ht="12.75">
      <c r="B47" s="18" t="s">
        <v>15</v>
      </c>
      <c r="C47" s="12">
        <v>40340</v>
      </c>
      <c r="D47" s="14">
        <v>42897</v>
      </c>
      <c r="E47" s="13">
        <v>13493220</v>
      </c>
      <c r="H47" s="1"/>
    </row>
    <row r="48" spans="2:8" ht="12.75">
      <c r="B48" s="18" t="s">
        <v>15</v>
      </c>
      <c r="C48" s="12">
        <v>40520</v>
      </c>
      <c r="D48" s="14">
        <v>43077</v>
      </c>
      <c r="E48" s="13">
        <v>17435060</v>
      </c>
      <c r="H48" s="1"/>
    </row>
    <row r="49" spans="2:8" ht="12.75">
      <c r="B49" s="18" t="s">
        <v>16</v>
      </c>
      <c r="C49" s="12">
        <v>40536</v>
      </c>
      <c r="D49" s="14">
        <v>42362</v>
      </c>
      <c r="E49" s="13">
        <v>600000000</v>
      </c>
      <c r="H49" s="1"/>
    </row>
    <row r="50" spans="2:8" ht="12.75">
      <c r="B50" s="18" t="s">
        <v>15</v>
      </c>
      <c r="C50" s="12">
        <v>40700</v>
      </c>
      <c r="D50" s="14">
        <v>43257</v>
      </c>
      <c r="E50" s="13">
        <v>20200321</v>
      </c>
      <c r="H50" s="1"/>
    </row>
    <row r="51" spans="2:8" ht="12.75">
      <c r="B51" s="18" t="s">
        <v>15</v>
      </c>
      <c r="C51" s="12">
        <v>40774</v>
      </c>
      <c r="D51" s="14">
        <v>43331</v>
      </c>
      <c r="E51" s="13">
        <v>6486353</v>
      </c>
      <c r="H51" s="1"/>
    </row>
    <row r="52" spans="2:7" s="20" customFormat="1" ht="14.25" customHeight="1">
      <c r="B52" s="8" t="s">
        <v>17</v>
      </c>
      <c r="C52" s="14"/>
      <c r="D52" s="14"/>
      <c r="E52" s="10">
        <f>SUM(E53:E53)</f>
        <v>1300000000</v>
      </c>
      <c r="F52" s="21"/>
      <c r="G52" s="2"/>
    </row>
    <row r="53" spans="2:8" ht="12.75">
      <c r="B53" s="18" t="s">
        <v>18</v>
      </c>
      <c r="C53" s="14">
        <v>38338</v>
      </c>
      <c r="D53" s="14">
        <v>41978</v>
      </c>
      <c r="E53" s="15">
        <v>1300000000</v>
      </c>
      <c r="H53" s="1"/>
    </row>
    <row r="54" spans="2:8" ht="12.75">
      <c r="B54" s="22" t="s">
        <v>19</v>
      </c>
      <c r="C54" s="23"/>
      <c r="D54" s="23"/>
      <c r="E54" s="10">
        <f>E52+E41+E39+E29</f>
        <v>8709444385</v>
      </c>
      <c r="H54" s="1"/>
    </row>
    <row r="55" spans="2:4" ht="12.75">
      <c r="B55" s="24"/>
      <c r="C55" s="24"/>
      <c r="D55" s="24"/>
    </row>
    <row r="56" spans="2:4" ht="12.75">
      <c r="B56" s="25"/>
      <c r="C56" s="25"/>
      <c r="D56" s="25"/>
    </row>
    <row r="57" spans="2:5" ht="14.25">
      <c r="B57" s="26"/>
      <c r="C57" s="26"/>
      <c r="D57" s="26"/>
      <c r="E57" s="25"/>
    </row>
    <row r="58" spans="2:5" ht="14.25">
      <c r="B58" s="26" t="s">
        <v>20</v>
      </c>
      <c r="C58" s="26"/>
      <c r="D58" s="26"/>
      <c r="E58" s="27"/>
    </row>
    <row r="59" spans="2:5" ht="14.25">
      <c r="B59" s="26" t="s">
        <v>21</v>
      </c>
      <c r="C59" s="28"/>
      <c r="D59" s="26" t="s">
        <v>22</v>
      </c>
      <c r="E59" s="29"/>
    </row>
    <row r="63" ht="12.75">
      <c r="B63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6"/>
  <sheetViews>
    <sheetView zoomScalePageLayoutView="0" workbookViewId="0" topLeftCell="A24">
      <selection activeCell="B61" sqref="B61:E62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40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E30+E31+E32+E33+E34+E35+E36+E37+E38+E39+E40+E41</f>
        <v>7400000000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6</v>
      </c>
      <c r="C35" s="12">
        <v>41991</v>
      </c>
      <c r="D35" s="12">
        <v>42719</v>
      </c>
      <c r="E35" s="13">
        <v>500000000</v>
      </c>
      <c r="H35" s="1"/>
    </row>
    <row r="36" spans="2:8" ht="12.75" customHeight="1">
      <c r="B36" s="11" t="s">
        <v>6</v>
      </c>
      <c r="C36" s="12">
        <v>41991</v>
      </c>
      <c r="D36" s="12">
        <v>42719</v>
      </c>
      <c r="E36" s="13">
        <v>600000000</v>
      </c>
      <c r="H36" s="1"/>
    </row>
    <row r="37" spans="2:8" ht="12.75" customHeight="1">
      <c r="B37" s="11" t="s">
        <v>6</v>
      </c>
      <c r="C37" s="12">
        <v>41991</v>
      </c>
      <c r="D37" s="12">
        <v>42719</v>
      </c>
      <c r="E37" s="13">
        <v>600000000</v>
      </c>
      <c r="H37" s="1"/>
    </row>
    <row r="38" spans="2:8" ht="12.75" customHeight="1">
      <c r="B38" s="11" t="s">
        <v>6</v>
      </c>
      <c r="C38" s="12">
        <v>41991</v>
      </c>
      <c r="D38" s="12">
        <v>42728</v>
      </c>
      <c r="E38" s="13">
        <v>700000000</v>
      </c>
      <c r="H38" s="1"/>
    </row>
    <row r="39" spans="2:8" ht="12.75" customHeight="1">
      <c r="B39" s="11" t="s">
        <v>6</v>
      </c>
      <c r="C39" s="12">
        <v>41991</v>
      </c>
      <c r="D39" s="12">
        <v>43458</v>
      </c>
      <c r="E39" s="13">
        <v>500000000</v>
      </c>
      <c r="H39" s="1"/>
    </row>
    <row r="40" spans="2:8" ht="12.75" customHeight="1">
      <c r="B40" s="11" t="s">
        <v>6</v>
      </c>
      <c r="C40" s="12">
        <v>41991</v>
      </c>
      <c r="D40" s="12">
        <v>43458</v>
      </c>
      <c r="E40" s="13">
        <v>600000000</v>
      </c>
      <c r="H40" s="1"/>
    </row>
    <row r="41" spans="2:8" ht="12.75" customHeight="1">
      <c r="B41" s="11" t="s">
        <v>6</v>
      </c>
      <c r="C41" s="12">
        <v>41991</v>
      </c>
      <c r="D41" s="12">
        <v>43458</v>
      </c>
      <c r="E41" s="13">
        <v>800000000</v>
      </c>
      <c r="H41" s="1"/>
    </row>
    <row r="42" spans="2:8" ht="12.75" customHeight="1">
      <c r="B42" s="8" t="s">
        <v>9</v>
      </c>
      <c r="C42" s="14"/>
      <c r="D42" s="14"/>
      <c r="E42" s="10">
        <f>E43+E44</f>
        <v>1053466200</v>
      </c>
      <c r="H42" s="1"/>
    </row>
    <row r="43" spans="2:8" ht="14.25" customHeight="1">
      <c r="B43" s="11" t="s">
        <v>10</v>
      </c>
      <c r="C43" s="14">
        <v>40429</v>
      </c>
      <c r="D43" s="14">
        <v>42215</v>
      </c>
      <c r="E43" s="15">
        <v>369649200</v>
      </c>
      <c r="H43" s="1"/>
    </row>
    <row r="44" spans="2:8" ht="14.25" customHeight="1">
      <c r="B44" s="11" t="s">
        <v>38</v>
      </c>
      <c r="C44" s="14">
        <v>41991</v>
      </c>
      <c r="D44" s="14">
        <v>43073</v>
      </c>
      <c r="E44" s="15">
        <v>683817000</v>
      </c>
      <c r="H44" s="1"/>
    </row>
    <row r="45" spans="2:8" ht="12.75">
      <c r="B45" s="8" t="s">
        <v>11</v>
      </c>
      <c r="C45" s="14"/>
      <c r="D45" s="14"/>
      <c r="E45" s="10">
        <f>SUM(E46:E54)</f>
        <v>2152113978</v>
      </c>
      <c r="H45" s="1"/>
    </row>
    <row r="46" spans="2:8" ht="12.75">
      <c r="B46" s="18" t="s">
        <v>13</v>
      </c>
      <c r="C46" s="14">
        <v>38713</v>
      </c>
      <c r="D46" s="14">
        <v>44196</v>
      </c>
      <c r="E46" s="15">
        <v>183000000</v>
      </c>
      <c r="H46" s="1"/>
    </row>
    <row r="47" spans="2:8" ht="12.75">
      <c r="B47" s="19" t="s">
        <v>14</v>
      </c>
      <c r="C47" s="12">
        <v>39216</v>
      </c>
      <c r="D47" s="14">
        <v>43539</v>
      </c>
      <c r="E47" s="13">
        <f>960000000+540000000-200000000</f>
        <v>1300000000</v>
      </c>
      <c r="H47" s="1"/>
    </row>
    <row r="48" spans="2:8" ht="12.75">
      <c r="B48" s="18" t="s">
        <v>15</v>
      </c>
      <c r="C48" s="12">
        <v>39986</v>
      </c>
      <c r="D48" s="14">
        <v>43638</v>
      </c>
      <c r="E48" s="13">
        <v>17020256</v>
      </c>
      <c r="H48" s="1"/>
    </row>
    <row r="49" spans="2:8" ht="12.75">
      <c r="B49" s="18" t="s">
        <v>15</v>
      </c>
      <c r="C49" s="12">
        <v>40007</v>
      </c>
      <c r="D49" s="14">
        <v>43659</v>
      </c>
      <c r="E49" s="13">
        <v>7487501</v>
      </c>
      <c r="H49" s="1"/>
    </row>
    <row r="50" spans="2:8" ht="12.75">
      <c r="B50" s="18" t="s">
        <v>15</v>
      </c>
      <c r="C50" s="12">
        <v>40340</v>
      </c>
      <c r="D50" s="14">
        <v>42897</v>
      </c>
      <c r="E50" s="13">
        <v>9870416</v>
      </c>
      <c r="H50" s="1"/>
    </row>
    <row r="51" spans="2:8" ht="12.75">
      <c r="B51" s="18" t="s">
        <v>15</v>
      </c>
      <c r="C51" s="12">
        <v>40520</v>
      </c>
      <c r="D51" s="14">
        <v>43077</v>
      </c>
      <c r="E51" s="13">
        <v>13392435</v>
      </c>
      <c r="H51" s="1"/>
    </row>
    <row r="52" spans="2:8" ht="12.75">
      <c r="B52" s="18" t="s">
        <v>16</v>
      </c>
      <c r="C52" s="12">
        <v>40536</v>
      </c>
      <c r="D52" s="14">
        <v>42362</v>
      </c>
      <c r="E52" s="13">
        <v>600000000</v>
      </c>
      <c r="H52" s="1"/>
    </row>
    <row r="53" spans="2:8" ht="12.75">
      <c r="B53" s="18" t="s">
        <v>15</v>
      </c>
      <c r="C53" s="12">
        <v>40700</v>
      </c>
      <c r="D53" s="14">
        <v>43257</v>
      </c>
      <c r="E53" s="13">
        <v>16385333</v>
      </c>
      <c r="H53" s="1"/>
    </row>
    <row r="54" spans="2:8" ht="12.75">
      <c r="B54" s="18" t="s">
        <v>15</v>
      </c>
      <c r="C54" s="12">
        <v>40774</v>
      </c>
      <c r="D54" s="14">
        <v>43331</v>
      </c>
      <c r="E54" s="13">
        <v>4958037</v>
      </c>
      <c r="H54" s="1"/>
    </row>
    <row r="55" spans="2:7" s="20" customFormat="1" ht="14.25" customHeight="1">
      <c r="B55" s="8" t="s">
        <v>17</v>
      </c>
      <c r="C55" s="14"/>
      <c r="D55" s="14"/>
      <c r="E55" s="10">
        <f>SUM(E56:E56)</f>
        <v>275000000</v>
      </c>
      <c r="F55" s="21"/>
      <c r="G55" s="2"/>
    </row>
    <row r="56" spans="2:8" ht="12.75">
      <c r="B56" s="18" t="s">
        <v>39</v>
      </c>
      <c r="C56" s="14">
        <v>41989</v>
      </c>
      <c r="D56" s="14">
        <v>44537</v>
      </c>
      <c r="E56" s="15">
        <v>275000000</v>
      </c>
      <c r="H56" s="1"/>
    </row>
    <row r="57" spans="2:8" ht="12.75">
      <c r="B57" s="22" t="s">
        <v>19</v>
      </c>
      <c r="C57" s="23"/>
      <c r="D57" s="23"/>
      <c r="E57" s="10">
        <f>E55+E45+E42+E29</f>
        <v>10880580178</v>
      </c>
      <c r="H57" s="1"/>
    </row>
    <row r="58" spans="2:4" ht="12.75">
      <c r="B58" s="24"/>
      <c r="C58" s="24"/>
      <c r="D58" s="24"/>
    </row>
    <row r="59" spans="2:4" ht="12.75">
      <c r="B59" s="25"/>
      <c r="C59" s="25"/>
      <c r="D59" s="25"/>
    </row>
    <row r="60" spans="2:5" ht="14.25">
      <c r="B60" s="26"/>
      <c r="C60" s="26"/>
      <c r="D60" s="26"/>
      <c r="E60" s="25"/>
    </row>
    <row r="61" spans="2:5" ht="14.25">
      <c r="B61" s="26" t="s">
        <v>41</v>
      </c>
      <c r="C61" s="26"/>
      <c r="D61" s="26"/>
      <c r="E61" s="27"/>
    </row>
    <row r="62" spans="2:5" ht="14.25">
      <c r="B62" s="26" t="s">
        <v>34</v>
      </c>
      <c r="C62" s="28"/>
      <c r="D62" s="26" t="s">
        <v>35</v>
      </c>
      <c r="E62" s="29"/>
    </row>
    <row r="66" ht="12.75">
      <c r="B66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25">
      <selection activeCell="G43" sqref="G43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37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2141818746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4932200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17020256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7487501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10504984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14064928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16473937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5334940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8011467946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34">
      <selection activeCell="B55" sqref="B55:E56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36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2142546127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4339430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17382053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7825172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10624996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14064928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16866815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5442733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8012195327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tabSelected="1" zoomScalePageLayoutView="0" workbookViewId="0" topLeftCell="A34">
      <selection activeCell="B55" sqref="B55:E56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33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2143620076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3938660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17862291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7883610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10624996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14371764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17496022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5442733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8013269276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25">
      <selection activeCell="E40" sqref="E40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32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2146917490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5539740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17862291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7883610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11280281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15015326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17600808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5735434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8016566690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19">
      <selection activeCell="E48" sqref="E48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31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2148228953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5359065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18259456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8221281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11410605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15015326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18167717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5795503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8017878153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28">
      <selection activeCell="G33" sqref="G33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30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2149552865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5044590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18946075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8273656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11410605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15316498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18765938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5795503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8019202065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H60"/>
  <sheetViews>
    <sheetView zoomScalePageLayoutView="0" workbookViewId="0" topLeftCell="A25">
      <selection activeCell="E40" sqref="E40"/>
    </sheetView>
  </sheetViews>
  <sheetFormatPr defaultColWidth="8.875" defaultRowHeight="12.75"/>
  <cols>
    <col min="1" max="1" width="1.875" style="1" customWidth="1"/>
    <col min="2" max="2" width="73.75390625" style="1" customWidth="1"/>
    <col min="3" max="3" width="12.00390625" style="1" customWidth="1"/>
    <col min="4" max="4" width="10.75390625" style="1" customWidth="1"/>
    <col min="5" max="5" width="16.125" style="2" customWidth="1"/>
    <col min="6" max="6" width="10.875" style="2" customWidth="1"/>
    <col min="7" max="7" width="12.00390625" style="2" customWidth="1"/>
    <col min="8" max="8" width="17.25390625" style="2" customWidth="1"/>
    <col min="9" max="9" width="15.00390625" style="1" customWidth="1"/>
    <col min="10" max="16384" width="8.875" style="1" customWidth="1"/>
  </cols>
  <sheetData>
    <row r="18" ht="100.5" customHeight="1"/>
    <row r="23" ht="58.5" customHeight="1"/>
    <row r="24" spans="2:5" ht="15.75">
      <c r="B24" s="31" t="s">
        <v>0</v>
      </c>
      <c r="C24" s="31"/>
      <c r="D24" s="31"/>
      <c r="E24" s="31"/>
    </row>
    <row r="25" spans="2:5" ht="15.75">
      <c r="B25" s="31" t="s">
        <v>29</v>
      </c>
      <c r="C25" s="31"/>
      <c r="D25" s="31"/>
      <c r="E25" s="31"/>
    </row>
    <row r="26" spans="2:5" ht="15.75">
      <c r="B26" s="3"/>
      <c r="C26" s="3"/>
      <c r="D26" s="3"/>
      <c r="E26" s="3"/>
    </row>
    <row r="27" spans="2:8" ht="25.5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>
      <c r="B28" s="32" t="s">
        <v>4</v>
      </c>
      <c r="C28" s="33"/>
      <c r="D28" s="33"/>
      <c r="E28" s="34"/>
      <c r="H28" s="1"/>
    </row>
    <row r="29" spans="2:8" ht="12.75" customHeight="1">
      <c r="B29" s="8" t="s">
        <v>5</v>
      </c>
      <c r="C29" s="9"/>
      <c r="D29" s="9"/>
      <c r="E29" s="10">
        <f>E30+E31+E32+E33+E34+E35</f>
        <v>4200000000</v>
      </c>
      <c r="H29" s="1"/>
    </row>
    <row r="30" spans="2:8" ht="12.75" customHeight="1">
      <c r="B30" s="11" t="s">
        <v>6</v>
      </c>
      <c r="C30" s="12">
        <v>41617</v>
      </c>
      <c r="D30" s="12">
        <v>42342</v>
      </c>
      <c r="E30" s="13">
        <v>1000000000</v>
      </c>
      <c r="H30" s="1"/>
    </row>
    <row r="31" spans="2:8" ht="12.75" customHeight="1">
      <c r="B31" s="11" t="s">
        <v>6</v>
      </c>
      <c r="C31" s="12">
        <v>41635</v>
      </c>
      <c r="D31" s="12">
        <v>42363</v>
      </c>
      <c r="E31" s="13">
        <v>100000000</v>
      </c>
      <c r="H31" s="1"/>
    </row>
    <row r="32" spans="2:8" ht="12.75" customHeight="1">
      <c r="B32" s="11" t="s">
        <v>7</v>
      </c>
      <c r="C32" s="12">
        <v>41632</v>
      </c>
      <c r="D32" s="12">
        <v>42361</v>
      </c>
      <c r="E32" s="13">
        <v>900000000</v>
      </c>
      <c r="H32" s="1"/>
    </row>
    <row r="33" spans="2:8" ht="12.75" customHeight="1">
      <c r="B33" s="11" t="s">
        <v>7</v>
      </c>
      <c r="C33" s="12">
        <v>41633</v>
      </c>
      <c r="D33" s="12">
        <v>42726</v>
      </c>
      <c r="E33" s="13">
        <v>500000000</v>
      </c>
      <c r="H33" s="1"/>
    </row>
    <row r="34" spans="2:8" ht="12.75" customHeight="1">
      <c r="B34" s="11" t="s">
        <v>7</v>
      </c>
      <c r="C34" s="12">
        <v>41633</v>
      </c>
      <c r="D34" s="12">
        <v>42726</v>
      </c>
      <c r="E34" s="13">
        <v>600000000</v>
      </c>
      <c r="H34" s="1"/>
    </row>
    <row r="35" spans="2:8" ht="12.75" customHeight="1">
      <c r="B35" s="11" t="s">
        <v>8</v>
      </c>
      <c r="C35" s="12">
        <v>41634</v>
      </c>
      <c r="D35" s="12">
        <f>C35+365</f>
        <v>41999</v>
      </c>
      <c r="E35" s="13">
        <v>1100000000</v>
      </c>
      <c r="H35" s="1"/>
    </row>
    <row r="36" spans="2:8" ht="12.75" customHeight="1">
      <c r="B36" s="8" t="s">
        <v>9</v>
      </c>
      <c r="C36" s="14"/>
      <c r="D36" s="14"/>
      <c r="E36" s="10">
        <f>E37</f>
        <v>369649200</v>
      </c>
      <c r="H36" s="1"/>
    </row>
    <row r="37" spans="2:8" ht="14.25" customHeight="1">
      <c r="B37" s="11" t="s">
        <v>10</v>
      </c>
      <c r="C37" s="14">
        <v>40429</v>
      </c>
      <c r="D37" s="14">
        <v>42215</v>
      </c>
      <c r="E37" s="15">
        <v>369649200</v>
      </c>
      <c r="H37" s="1"/>
    </row>
    <row r="38" spans="2:8" ht="12.75">
      <c r="B38" s="8" t="s">
        <v>11</v>
      </c>
      <c r="C38" s="14"/>
      <c r="D38" s="14"/>
      <c r="E38" s="10">
        <f>SUM(E39:E48)</f>
        <v>2152259159</v>
      </c>
      <c r="H38" s="1"/>
    </row>
    <row r="39" spans="2:8" ht="12.75">
      <c r="B39" s="16" t="s">
        <v>12</v>
      </c>
      <c r="C39" s="17">
        <v>37501</v>
      </c>
      <c r="D39" s="17">
        <v>42353</v>
      </c>
      <c r="E39" s="15">
        <v>5210280</v>
      </c>
      <c r="H39" s="1"/>
    </row>
    <row r="40" spans="2:8" ht="12.75">
      <c r="B40" s="18" t="s">
        <v>13</v>
      </c>
      <c r="C40" s="14">
        <v>38713</v>
      </c>
      <c r="D40" s="14">
        <v>44196</v>
      </c>
      <c r="E40" s="15">
        <v>166000000</v>
      </c>
      <c r="H40" s="1"/>
    </row>
    <row r="41" spans="2:8" ht="12.75">
      <c r="B41" s="19" t="s">
        <v>14</v>
      </c>
      <c r="C41" s="12">
        <v>39216</v>
      </c>
      <c r="D41" s="14">
        <v>43539</v>
      </c>
      <c r="E41" s="13">
        <f>960000000+540000000-200000000</f>
        <v>1300000000</v>
      </c>
      <c r="H41" s="1"/>
    </row>
    <row r="42" spans="2:8" ht="12.75">
      <c r="B42" s="18" t="s">
        <v>15</v>
      </c>
      <c r="C42" s="12">
        <v>39986</v>
      </c>
      <c r="D42" s="14">
        <v>43638</v>
      </c>
      <c r="E42" s="13">
        <v>18946075</v>
      </c>
      <c r="H42" s="1"/>
    </row>
    <row r="43" spans="2:8" ht="12.75">
      <c r="B43" s="18" t="s">
        <v>15</v>
      </c>
      <c r="C43" s="12">
        <v>40007</v>
      </c>
      <c r="D43" s="14">
        <v>43659</v>
      </c>
      <c r="E43" s="13">
        <v>8273656</v>
      </c>
      <c r="H43" s="1"/>
    </row>
    <row r="44" spans="2:8" ht="12.75">
      <c r="B44" s="18" t="s">
        <v>15</v>
      </c>
      <c r="C44" s="12">
        <v>40340</v>
      </c>
      <c r="D44" s="14">
        <v>42897</v>
      </c>
      <c r="E44" s="13">
        <v>12531049</v>
      </c>
      <c r="H44" s="1"/>
    </row>
    <row r="45" spans="2:8" ht="12.75">
      <c r="B45" s="18" t="s">
        <v>15</v>
      </c>
      <c r="C45" s="12">
        <v>40520</v>
      </c>
      <c r="D45" s="14">
        <v>43077</v>
      </c>
      <c r="E45" s="13">
        <v>16362698</v>
      </c>
      <c r="H45" s="1"/>
    </row>
    <row r="46" spans="2:8" ht="12.75">
      <c r="B46" s="18" t="s">
        <v>16</v>
      </c>
      <c r="C46" s="12">
        <v>40536</v>
      </c>
      <c r="D46" s="14">
        <v>42362</v>
      </c>
      <c r="E46" s="13">
        <v>600000000</v>
      </c>
      <c r="H46" s="1"/>
    </row>
    <row r="47" spans="2:8" ht="12.75">
      <c r="B47" s="18" t="s">
        <v>15</v>
      </c>
      <c r="C47" s="12">
        <v>40700</v>
      </c>
      <c r="D47" s="14">
        <v>43257</v>
      </c>
      <c r="E47" s="13">
        <v>18854542</v>
      </c>
      <c r="H47" s="1"/>
    </row>
    <row r="48" spans="2:8" ht="12.75">
      <c r="B48" s="18" t="s">
        <v>15</v>
      </c>
      <c r="C48" s="12">
        <v>40774</v>
      </c>
      <c r="D48" s="14">
        <v>43331</v>
      </c>
      <c r="E48" s="13">
        <v>6080859</v>
      </c>
      <c r="H48" s="1"/>
    </row>
    <row r="49" spans="2:7" s="20" customFormat="1" ht="14.25" customHeight="1">
      <c r="B49" s="8" t="s">
        <v>17</v>
      </c>
      <c r="C49" s="14"/>
      <c r="D49" s="14"/>
      <c r="E49" s="10">
        <f>SUM(E50:E50)</f>
        <v>1300000000</v>
      </c>
      <c r="F49" s="21"/>
      <c r="G49" s="2"/>
    </row>
    <row r="50" spans="2:8" ht="12.75">
      <c r="B50" s="18" t="s">
        <v>18</v>
      </c>
      <c r="C50" s="14">
        <v>38338</v>
      </c>
      <c r="D50" s="14">
        <v>41978</v>
      </c>
      <c r="E50" s="15">
        <v>1300000000</v>
      </c>
      <c r="H50" s="1"/>
    </row>
    <row r="51" spans="2:8" ht="12.75">
      <c r="B51" s="22" t="s">
        <v>19</v>
      </c>
      <c r="C51" s="23"/>
      <c r="D51" s="23"/>
      <c r="E51" s="10">
        <f>E49+E38+E36+E29</f>
        <v>8021908359</v>
      </c>
      <c r="H51" s="1"/>
    </row>
    <row r="52" spans="2:4" ht="12.75">
      <c r="B52" s="24"/>
      <c r="C52" s="24"/>
      <c r="D52" s="24"/>
    </row>
    <row r="53" spans="2:4" ht="12.75">
      <c r="B53" s="25"/>
      <c r="C53" s="25"/>
      <c r="D53" s="25"/>
    </row>
    <row r="54" spans="2:5" ht="14.25">
      <c r="B54" s="26"/>
      <c r="C54" s="26"/>
      <c r="D54" s="26"/>
      <c r="E54" s="25"/>
    </row>
    <row r="55" spans="2:5" ht="14.25">
      <c r="B55" s="26" t="s">
        <v>20</v>
      </c>
      <c r="C55" s="26"/>
      <c r="D55" s="26"/>
      <c r="E55" s="27"/>
    </row>
    <row r="56" spans="2:5" ht="14.25">
      <c r="B56" s="26" t="s">
        <v>21</v>
      </c>
      <c r="C56" s="28"/>
      <c r="D56" s="26" t="s">
        <v>22</v>
      </c>
      <c r="E56" s="29"/>
    </row>
    <row r="60" ht="12.75">
      <c r="B60" s="30" t="s">
        <v>23</v>
      </c>
    </row>
  </sheetData>
  <sheetProtection/>
  <mergeCells count="3">
    <mergeCell ref="B24:E24"/>
    <mergeCell ref="B25:E25"/>
    <mergeCell ref="B28:E2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Ветошкина Екатерина Павловна</cp:lastModifiedBy>
  <cp:lastPrinted>2015-04-27T07:19:23Z</cp:lastPrinted>
  <dcterms:created xsi:type="dcterms:W3CDTF">2014-02-04T10:18:16Z</dcterms:created>
  <dcterms:modified xsi:type="dcterms:W3CDTF">2018-09-12T08:44:13Z</dcterms:modified>
  <cp:category/>
  <cp:version/>
  <cp:contentType/>
  <cp:contentStatus/>
</cp:coreProperties>
</file>