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996" windowWidth="17820" windowHeight="7356" activeTab="1"/>
  </bookViews>
  <sheets>
    <sheet name="вспом. таб." sheetId="1" r:id="rId1"/>
    <sheet name="на 01.03.18" sheetId="2" r:id="rId2"/>
  </sheets>
  <definedNames/>
  <calcPr fullCalcOnLoad="1"/>
</workbook>
</file>

<file path=xl/sharedStrings.xml><?xml version="1.0" encoding="utf-8"?>
<sst xmlns="http://schemas.openxmlformats.org/spreadsheetml/2006/main" count="99" uniqueCount="73">
  <si>
    <t>Муниципальные образования</t>
  </si>
  <si>
    <t>Всего доходов</t>
  </si>
  <si>
    <t>Доходы на одного жителя</t>
  </si>
  <si>
    <t>тыс.руб.</t>
  </si>
  <si>
    <t>руб./чел.</t>
  </si>
  <si>
    <t>Волосовский мун. район</t>
  </si>
  <si>
    <t>Волховский мун. район</t>
  </si>
  <si>
    <t>Всеволожский  мун. район</t>
  </si>
  <si>
    <t>Гатчинский мун. район</t>
  </si>
  <si>
    <t>Кингисеппский мун. район</t>
  </si>
  <si>
    <t>Киришский мун. район</t>
  </si>
  <si>
    <t>Кировский мун. район</t>
  </si>
  <si>
    <t>Лодейнопольский мун. район</t>
  </si>
  <si>
    <t>Ломоносовский мун. район</t>
  </si>
  <si>
    <t>Лужский мун. район</t>
  </si>
  <si>
    <t>Приозерский мун. район</t>
  </si>
  <si>
    <t>Сланцевский мун. район</t>
  </si>
  <si>
    <t>Тихвинский мун. район</t>
  </si>
  <si>
    <t>Тосненский район</t>
  </si>
  <si>
    <t>Сосновоборский гор. округ</t>
  </si>
  <si>
    <t>ВСЕГО</t>
  </si>
  <si>
    <t>Субвенции (исполнено)</t>
  </si>
  <si>
    <t>Сосновый Бор</t>
  </si>
  <si>
    <t>Дотация на выравнивание бюджетной обеспеченности</t>
  </si>
  <si>
    <t>Субвенции</t>
  </si>
  <si>
    <t>Субсидии</t>
  </si>
  <si>
    <t>субсидии</t>
  </si>
  <si>
    <t>Налоговые доходы</t>
  </si>
  <si>
    <t>Неналоговые доходы</t>
  </si>
  <si>
    <t>чел.</t>
  </si>
  <si>
    <t>Бокситогорский мун. район</t>
  </si>
  <si>
    <t>Подпорожский мун. район</t>
  </si>
  <si>
    <t>Выборгский район</t>
  </si>
  <si>
    <t>Возврат остатков субсидий, субвенций и иных межбюджетных трансфертов, имеющих целевое назначение, прошлых лет</t>
  </si>
  <si>
    <t>Всего доходов без учета возврата остатков субсидий, субвенций и иных межбюджетных трансфертов, имеющих целевое назначение, прошлых лет</t>
  </si>
  <si>
    <t>возврат</t>
  </si>
  <si>
    <t>дотация на выр</t>
  </si>
  <si>
    <t>дотация на сбал</t>
  </si>
  <si>
    <t>Бокситогорский мун. рай.</t>
  </si>
  <si>
    <t>Волосовский мун. рай.</t>
  </si>
  <si>
    <t>Волховский мун. рай.</t>
  </si>
  <si>
    <t>Всеволожский мун. рай.</t>
  </si>
  <si>
    <t>Выборгский мун. рай.</t>
  </si>
  <si>
    <t>Гатчинский мун. рай.</t>
  </si>
  <si>
    <t>Кингисеппский мун. рай.</t>
  </si>
  <si>
    <t>Киришский мун. рай.</t>
  </si>
  <si>
    <t>Кировский мун. рай.</t>
  </si>
  <si>
    <t>Лодейнопольский мун. рай.</t>
  </si>
  <si>
    <t>Ломоносовский мун. рай.</t>
  </si>
  <si>
    <t>Лужский мун. рай.</t>
  </si>
  <si>
    <t>Подпорожский мун. рай.</t>
  </si>
  <si>
    <t>Приозерский мун. рай.</t>
  </si>
  <si>
    <t>Сланцевский мун. рай.</t>
  </si>
  <si>
    <t>Тосненский мун. рай.</t>
  </si>
  <si>
    <t>Тихвинский мун. рай.</t>
  </si>
  <si>
    <t>Дотация на поддержку мер по обеспечению сбалансированности бюджетов</t>
  </si>
  <si>
    <t>Всего доходов без учета субвенций и возврата остатков субсидий, субвенций и иных межбюджетных трансфертов, имеющих целевое назначение, прошлых лет</t>
  </si>
  <si>
    <t>Иные межбюджетные трансферты</t>
  </si>
  <si>
    <t>иные межбюджетные трансферты</t>
  </si>
  <si>
    <t>Из них: субвенции по расчету дотаций на выравнивание бюджетной обеспеченности поселений</t>
  </si>
  <si>
    <t>14=3/2*1000</t>
  </si>
  <si>
    <t>15=4/2*1000</t>
  </si>
  <si>
    <t>Дотация на выравнивание бюджетной обеспеченности (с учетом субвенции по расчету и предоставлению дотаций на выравнивание бюджетной обеспеченности поселений)</t>
  </si>
  <si>
    <t>16=(5+9)/2*1000</t>
  </si>
  <si>
    <t>17=6/2*1000</t>
  </si>
  <si>
    <t>18=7/2*1000</t>
  </si>
  <si>
    <t>19=8/2*1000</t>
  </si>
  <si>
    <t>20=11/2*1000</t>
  </si>
  <si>
    <t>21=(13-12)/2*1000</t>
  </si>
  <si>
    <t>Субвенции (без учета субвенций по расчету дотаций на выравнивание бюджетной обеспеченности поселений)</t>
  </si>
  <si>
    <t>22=(13-12-10)/2*1000</t>
  </si>
  <si>
    <t xml:space="preserve">Численность населения на 01.01.2017г.              </t>
  </si>
  <si>
    <t xml:space="preserve">Информация о доходах на одного жителя по консолидированным бюджетам муниципальных образований по состоянию  на 01.03.2018 г.           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</si>
</sst>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#,##0.000"/>
    <numFmt numFmtId="180" formatCode="[$-10419]###\ ###\ ###\ ###\ #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_(&quot;₽&quot;* #,##0.00_);_(&quot;₽&quot;* \(#,##0.00\);_(&quot;₽&quot;* &quot;-&quot;??_);_(@_)"/>
    <numFmt numFmtId="186" formatCode="_(&quot;₽&quot;* #,##0_);_(&quot;₽&quot;* \(#,##0\);_(&quot;₽&quot;* &quot;-&quot;_);_(@_)"/>
    <numFmt numFmtId="187" formatCode="_(* #,##0.00_);_(* \(#,##0.00\);_(* &quot;-&quot;??_);_(@_)"/>
    <numFmt numFmtId="188" formatCode="_(* #,##0_);_(* \(#,##0\);_(* &quot;-&quot;_);_(@_)"/>
  </numFmts>
  <fonts count="51">
    <font>
      <sz val="10"/>
      <name val="Arial Cyr"/>
      <family val="0"/>
    </font>
    <font>
      <sz val="11"/>
      <name val="Arial Cyr"/>
      <family val="2"/>
    </font>
    <font>
      <sz val="12"/>
      <name val="Arial Cyr"/>
      <family val="2"/>
    </font>
    <font>
      <b/>
      <sz val="10"/>
      <name val="Arial Cyr"/>
      <family val="2"/>
    </font>
    <font>
      <sz val="9"/>
      <name val="Arial Cyr"/>
      <family val="2"/>
    </font>
    <font>
      <sz val="10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8000100255012512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5F5D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37" borderId="0" applyNumberFormat="0" applyBorder="0" applyAlignment="0" applyProtection="0"/>
    <xf numFmtId="0" fontId="33" fillId="38" borderId="0" applyNumberFormat="0" applyBorder="0" applyAlignment="0" applyProtection="0"/>
    <xf numFmtId="0" fontId="34" fillId="39" borderId="1" applyNumberFormat="0" applyAlignment="0" applyProtection="0"/>
    <xf numFmtId="0" fontId="35" fillId="40" borderId="2" applyNumberFormat="0" applyAlignment="0" applyProtection="0"/>
    <xf numFmtId="0" fontId="36" fillId="0" borderId="0" applyNumberFormat="0" applyFill="0" applyBorder="0" applyAlignment="0" applyProtection="0"/>
    <xf numFmtId="0" fontId="37" fillId="41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42" borderId="1" applyNumberFormat="0" applyAlignment="0" applyProtection="0"/>
    <xf numFmtId="0" fontId="42" fillId="0" borderId="6" applyNumberFormat="0" applyFill="0" applyAlignment="0" applyProtection="0"/>
    <xf numFmtId="0" fontId="43" fillId="43" borderId="0" applyNumberFormat="0" applyBorder="0" applyAlignment="0" applyProtection="0"/>
    <xf numFmtId="0" fontId="44" fillId="0" borderId="0">
      <alignment/>
      <protection/>
    </xf>
    <xf numFmtId="0" fontId="31" fillId="44" borderId="7" applyNumberFormat="0" applyFont="0" applyAlignment="0" applyProtection="0"/>
    <xf numFmtId="0" fontId="45" fillId="39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37" borderId="0" applyNumberFormat="0" applyBorder="0" applyAlignment="0" applyProtection="0"/>
    <xf numFmtId="0" fontId="41" fillId="42" borderId="1" applyNumberFormat="0" applyAlignment="0" applyProtection="0"/>
    <xf numFmtId="0" fontId="45" fillId="39" borderId="8" applyNumberFormat="0" applyAlignment="0" applyProtection="0"/>
    <xf numFmtId="0" fontId="34" fillId="39" borderId="1" applyNumberFormat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35" fillId="40" borderId="2" applyNumberFormat="0" applyAlignment="0" applyProtection="0"/>
    <xf numFmtId="0" fontId="46" fillId="0" borderId="0" applyNumberFormat="0" applyFill="0" applyBorder="0" applyAlignment="0" applyProtection="0"/>
    <xf numFmtId="0" fontId="43" fillId="43" borderId="0" applyNumberFormat="0" applyBorder="0" applyAlignment="0" applyProtection="0"/>
    <xf numFmtId="0" fontId="44" fillId="0" borderId="0">
      <alignment/>
      <protection/>
    </xf>
    <xf numFmtId="0" fontId="31" fillId="0" borderId="0">
      <alignment/>
      <protection/>
    </xf>
    <xf numFmtId="0" fontId="12" fillId="0" borderId="0" applyNumberFormat="0" applyFill="0" applyBorder="0" applyAlignment="0" applyProtection="0"/>
    <xf numFmtId="0" fontId="33" fillId="38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44" borderId="7" applyNumberFormat="0" applyFont="0" applyAlignment="0" applyProtection="0"/>
    <xf numFmtId="9" fontId="0" fillId="0" borderId="0" applyFont="0" applyFill="0" applyBorder="0" applyAlignment="0" applyProtection="0"/>
    <xf numFmtId="0" fontId="42" fillId="0" borderId="6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41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10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173" fontId="5" fillId="0" borderId="10" xfId="0" applyNumberFormat="1" applyFont="1" applyBorder="1" applyAlignment="1">
      <alignment horizontal="right"/>
    </xf>
    <xf numFmtId="3" fontId="5" fillId="0" borderId="12" xfId="0" applyNumberFormat="1" applyFont="1" applyBorder="1" applyAlignment="1">
      <alignment/>
    </xf>
    <xf numFmtId="0" fontId="5" fillId="0" borderId="0" xfId="0" applyFont="1" applyAlignment="1">
      <alignment/>
    </xf>
    <xf numFmtId="173" fontId="5" fillId="0" borderId="13" xfId="0" applyNumberFormat="1" applyFont="1" applyBorder="1" applyAlignment="1">
      <alignment horizontal="right"/>
    </xf>
    <xf numFmtId="0" fontId="6" fillId="0" borderId="0" xfId="0" applyFont="1" applyAlignment="1">
      <alignment/>
    </xf>
    <xf numFmtId="172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0" fontId="7" fillId="0" borderId="0" xfId="0" applyFont="1" applyAlignment="1">
      <alignment/>
    </xf>
    <xf numFmtId="172" fontId="8" fillId="0" borderId="0" xfId="0" applyNumberFormat="1" applyFont="1" applyAlignment="1">
      <alignment/>
    </xf>
    <xf numFmtId="1" fontId="8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2" xfId="0" applyNumberFormat="1" applyBorder="1" applyAlignment="1">
      <alignment horizontal="left"/>
    </xf>
    <xf numFmtId="49" fontId="10" fillId="0" borderId="12" xfId="0" applyNumberFormat="1" applyFont="1" applyBorder="1" applyAlignment="1">
      <alignment horizontal="center" wrapText="1"/>
    </xf>
    <xf numFmtId="4" fontId="0" fillId="0" borderId="14" xfId="0" applyNumberFormat="1" applyBorder="1" applyAlignment="1">
      <alignment/>
    </xf>
    <xf numFmtId="4" fontId="0" fillId="0" borderId="0" xfId="0" applyNumberFormat="1" applyAlignment="1">
      <alignment/>
    </xf>
    <xf numFmtId="0" fontId="0" fillId="0" borderId="12" xfId="0" applyBorder="1" applyAlignment="1">
      <alignment/>
    </xf>
    <xf numFmtId="49" fontId="10" fillId="0" borderId="15" xfId="0" applyNumberFormat="1" applyFont="1" applyBorder="1" applyAlignment="1">
      <alignment horizontal="center" wrapText="1"/>
    </xf>
    <xf numFmtId="4" fontId="4" fillId="0" borderId="10" xfId="0" applyNumberFormat="1" applyFont="1" applyBorder="1" applyAlignment="1">
      <alignment horizontal="center"/>
    </xf>
    <xf numFmtId="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 horizontal="right"/>
    </xf>
    <xf numFmtId="3" fontId="0" fillId="0" borderId="12" xfId="0" applyNumberFormat="1" applyBorder="1" applyAlignment="1">
      <alignment/>
    </xf>
    <xf numFmtId="0" fontId="0" fillId="0" borderId="15" xfId="0" applyBorder="1" applyAlignment="1">
      <alignment/>
    </xf>
    <xf numFmtId="180" fontId="49" fillId="45" borderId="16" xfId="69" applyNumberFormat="1" applyFont="1" applyFill="1" applyBorder="1" applyAlignment="1">
      <alignment vertical="top" wrapText="1" readingOrder="1"/>
      <protection/>
    </xf>
    <xf numFmtId="173" fontId="0" fillId="0" borderId="12" xfId="0" applyNumberFormat="1" applyBorder="1" applyAlignment="1">
      <alignment horizontal="right"/>
    </xf>
    <xf numFmtId="0" fontId="0" fillId="0" borderId="17" xfId="0" applyFont="1" applyBorder="1" applyAlignment="1">
      <alignment horizontal="center" vertical="top" wrapText="1"/>
    </xf>
    <xf numFmtId="4" fontId="50" fillId="0" borderId="12" xfId="96" applyNumberFormat="1" applyFont="1" applyBorder="1">
      <alignment/>
      <protection/>
    </xf>
    <xf numFmtId="4" fontId="0" fillId="0" borderId="12" xfId="0" applyNumberFormat="1" applyBorder="1" applyAlignment="1">
      <alignment/>
    </xf>
    <xf numFmtId="178" fontId="6" fillId="0" borderId="0" xfId="0" applyNumberFormat="1" applyFont="1" applyAlignment="1">
      <alignment/>
    </xf>
    <xf numFmtId="0" fontId="0" fillId="0" borderId="12" xfId="0" applyBorder="1" applyAlignment="1">
      <alignment wrapText="1"/>
    </xf>
    <xf numFmtId="49" fontId="10" fillId="0" borderId="18" xfId="0" applyNumberFormat="1" applyFont="1" applyBorder="1" applyAlignment="1">
      <alignment horizontal="center" wrapText="1"/>
    </xf>
    <xf numFmtId="0" fontId="0" fillId="0" borderId="17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8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Font="1" applyAlignment="1">
      <alignment horizontal="center" wrapText="1"/>
    </xf>
    <xf numFmtId="0" fontId="0" fillId="0" borderId="1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/>
    </xf>
  </cellXfs>
  <cellStyles count="9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rmal" xfId="69"/>
    <cellStyle name="Note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_вспом. таб." xfId="96"/>
    <cellStyle name="Followed Hyperlink" xfId="97"/>
    <cellStyle name="Плохой" xfId="98"/>
    <cellStyle name="Пояснение" xfId="99"/>
    <cellStyle name="Примечание" xfId="100"/>
    <cellStyle name="Percent" xfId="101"/>
    <cellStyle name="Связанная ячейка" xfId="102"/>
    <cellStyle name="Текст предупреждения" xfId="103"/>
    <cellStyle name="Comma" xfId="104"/>
    <cellStyle name="Comma [0]" xfId="105"/>
    <cellStyle name="Хороший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">
      <selection activeCell="I14" sqref="I14"/>
    </sheetView>
  </sheetViews>
  <sheetFormatPr defaultColWidth="9.00390625" defaultRowHeight="12.75"/>
  <cols>
    <col min="1" max="1" width="25.25390625" style="0" customWidth="1"/>
    <col min="2" max="3" width="16.50390625" style="0" customWidth="1"/>
    <col min="4" max="4" width="18.00390625" style="0" customWidth="1"/>
    <col min="5" max="6" width="16.50390625" style="0" customWidth="1"/>
    <col min="7" max="7" width="19.25390625" style="0" customWidth="1"/>
    <col min="8" max="8" width="18.125" style="0" customWidth="1"/>
    <col min="9" max="9" width="16.875" style="0" customWidth="1"/>
  </cols>
  <sheetData>
    <row r="1" spans="2:4" ht="12.75">
      <c r="B1" s="44"/>
      <c r="C1" s="44"/>
      <c r="D1" s="44"/>
    </row>
    <row r="2" spans="1:9" ht="39">
      <c r="A2" s="25"/>
      <c r="B2" s="26" t="s">
        <v>27</v>
      </c>
      <c r="C2" s="30" t="s">
        <v>28</v>
      </c>
      <c r="D2" s="30" t="s">
        <v>21</v>
      </c>
      <c r="E2" s="29" t="s">
        <v>36</v>
      </c>
      <c r="F2" s="36" t="s">
        <v>37</v>
      </c>
      <c r="G2" s="36" t="s">
        <v>26</v>
      </c>
      <c r="H2" s="29" t="s">
        <v>35</v>
      </c>
      <c r="I2" s="43" t="s">
        <v>58</v>
      </c>
    </row>
    <row r="3" spans="1:9" ht="12.75">
      <c r="A3" s="25" t="s">
        <v>38</v>
      </c>
      <c r="B3" s="40">
        <v>96866717.27</v>
      </c>
      <c r="C3" s="40">
        <v>9113513.47</v>
      </c>
      <c r="D3" s="41">
        <v>162225681.41</v>
      </c>
      <c r="E3" s="41">
        <v>9494280</v>
      </c>
      <c r="F3" s="41"/>
      <c r="G3" s="41">
        <v>0</v>
      </c>
      <c r="H3" s="41">
        <v>-34454200.89</v>
      </c>
      <c r="I3" s="41">
        <v>154127</v>
      </c>
    </row>
    <row r="4" spans="1:9" ht="12.75">
      <c r="A4" s="25" t="s">
        <v>39</v>
      </c>
      <c r="B4" s="40">
        <v>70671782.21</v>
      </c>
      <c r="C4" s="40">
        <v>26210148.64</v>
      </c>
      <c r="D4" s="41">
        <v>134566531.42</v>
      </c>
      <c r="E4" s="41">
        <v>10483040</v>
      </c>
      <c r="F4" s="41"/>
      <c r="G4" s="41">
        <v>27933916.11</v>
      </c>
      <c r="H4" s="41">
        <v>-16758550.12</v>
      </c>
      <c r="I4" s="41">
        <v>50000</v>
      </c>
    </row>
    <row r="5" spans="1:9" ht="12.75">
      <c r="A5" s="25" t="s">
        <v>40</v>
      </c>
      <c r="B5" s="40">
        <v>143350150.47</v>
      </c>
      <c r="C5" s="40">
        <v>37255534.29</v>
      </c>
      <c r="D5" s="41">
        <v>291652669.12</v>
      </c>
      <c r="E5" s="41">
        <v>34363240</v>
      </c>
      <c r="F5" s="41"/>
      <c r="G5" s="41">
        <v>0</v>
      </c>
      <c r="H5" s="41">
        <v>-65747418.13</v>
      </c>
      <c r="I5" s="41">
        <v>166000</v>
      </c>
    </row>
    <row r="6" spans="1:9" ht="16.5" customHeight="1">
      <c r="A6" s="25" t="s">
        <v>41</v>
      </c>
      <c r="B6" s="40">
        <v>743415741.55</v>
      </c>
      <c r="C6" s="40">
        <v>121137026.98</v>
      </c>
      <c r="D6" s="41">
        <v>848571039.43</v>
      </c>
      <c r="E6" s="41">
        <v>21619280</v>
      </c>
      <c r="F6" s="41"/>
      <c r="G6" s="41">
        <v>0</v>
      </c>
      <c r="H6" s="41">
        <v>-111379632.39</v>
      </c>
      <c r="I6" s="41">
        <v>0</v>
      </c>
    </row>
    <row r="7" spans="1:9" ht="12.75">
      <c r="A7" s="25" t="s">
        <v>42</v>
      </c>
      <c r="B7" s="40">
        <v>393474670.73</v>
      </c>
      <c r="C7" s="40">
        <v>129391613.99</v>
      </c>
      <c r="D7" s="41">
        <v>346888151.38</v>
      </c>
      <c r="E7" s="41">
        <v>25097560</v>
      </c>
      <c r="F7" s="41"/>
      <c r="G7" s="41">
        <v>0</v>
      </c>
      <c r="H7" s="41">
        <v>-164736676.95</v>
      </c>
      <c r="I7" s="41">
        <v>274060</v>
      </c>
    </row>
    <row r="8" spans="1:9" ht="12.75">
      <c r="A8" s="25" t="s">
        <v>43</v>
      </c>
      <c r="B8" s="40">
        <v>380053738.27</v>
      </c>
      <c r="C8" s="40">
        <v>98667213.88</v>
      </c>
      <c r="D8" s="41">
        <v>592649938.88</v>
      </c>
      <c r="E8" s="41">
        <v>19554280</v>
      </c>
      <c r="F8" s="41"/>
      <c r="G8" s="41">
        <v>112592000</v>
      </c>
      <c r="H8" s="41">
        <v>-38899386.07</v>
      </c>
      <c r="I8" s="41">
        <v>503675</v>
      </c>
    </row>
    <row r="9" spans="1:9" ht="11.25" customHeight="1">
      <c r="A9" s="25" t="s">
        <v>44</v>
      </c>
      <c r="B9" s="40">
        <v>157662884.95</v>
      </c>
      <c r="C9" s="40">
        <v>18675586.96</v>
      </c>
      <c r="D9" s="41">
        <v>199593715.13</v>
      </c>
      <c r="E9" s="41">
        <v>0</v>
      </c>
      <c r="F9" s="41"/>
      <c r="G9" s="41">
        <v>46914000</v>
      </c>
      <c r="H9" s="41">
        <v>-32774784.5</v>
      </c>
      <c r="I9" s="41">
        <v>0</v>
      </c>
    </row>
    <row r="10" spans="1:9" ht="12.75">
      <c r="A10" s="25" t="s">
        <v>45</v>
      </c>
      <c r="B10" s="40">
        <v>146130240.28</v>
      </c>
      <c r="C10" s="40">
        <v>327369369.32</v>
      </c>
      <c r="D10" s="41">
        <v>158354272.87</v>
      </c>
      <c r="E10" s="41">
        <v>0</v>
      </c>
      <c r="F10" s="41"/>
      <c r="G10" s="41">
        <v>0</v>
      </c>
      <c r="H10" s="41">
        <v>-7970427.54</v>
      </c>
      <c r="I10" s="41">
        <v>0</v>
      </c>
    </row>
    <row r="11" spans="1:9" ht="12.75">
      <c r="A11" s="25" t="s">
        <v>46</v>
      </c>
      <c r="B11" s="40">
        <v>169302917.96</v>
      </c>
      <c r="C11" s="40">
        <v>41876450.66</v>
      </c>
      <c r="D11" s="41">
        <v>243147485.24</v>
      </c>
      <c r="E11" s="41">
        <v>14368240</v>
      </c>
      <c r="F11" s="41"/>
      <c r="G11" s="41">
        <v>0</v>
      </c>
      <c r="H11" s="41">
        <v>-30709376.36</v>
      </c>
      <c r="I11" s="41">
        <v>169725</v>
      </c>
    </row>
    <row r="12" spans="1:9" ht="14.25" customHeight="1">
      <c r="A12" s="25" t="s">
        <v>47</v>
      </c>
      <c r="B12" s="40">
        <v>49395589.69</v>
      </c>
      <c r="C12" s="40">
        <v>9071653.7</v>
      </c>
      <c r="D12" s="41">
        <v>70464834.56</v>
      </c>
      <c r="E12" s="41">
        <v>16073040</v>
      </c>
      <c r="F12" s="41"/>
      <c r="G12" s="41">
        <v>0</v>
      </c>
      <c r="H12" s="41">
        <v>-5946327.08</v>
      </c>
      <c r="I12" s="41">
        <v>62000</v>
      </c>
    </row>
    <row r="13" spans="1:9" ht="13.5" customHeight="1">
      <c r="A13" s="25" t="s">
        <v>48</v>
      </c>
      <c r="B13" s="40">
        <v>181756067.45</v>
      </c>
      <c r="C13" s="40">
        <v>48670244.39</v>
      </c>
      <c r="D13" s="41">
        <v>134965536.96</v>
      </c>
      <c r="E13" s="41">
        <v>0</v>
      </c>
      <c r="F13" s="41"/>
      <c r="G13" s="41">
        <v>0</v>
      </c>
      <c r="H13" s="41">
        <v>-39088039.11</v>
      </c>
      <c r="I13" s="41">
        <v>0</v>
      </c>
    </row>
    <row r="14" spans="1:9" ht="12.75">
      <c r="A14" s="25" t="s">
        <v>49</v>
      </c>
      <c r="B14" s="40">
        <v>112352044.66</v>
      </c>
      <c r="C14" s="40">
        <v>14482897.5</v>
      </c>
      <c r="D14" s="41">
        <v>131994421.18</v>
      </c>
      <c r="E14" s="41">
        <v>18835400</v>
      </c>
      <c r="F14" s="41"/>
      <c r="G14" s="41">
        <v>0</v>
      </c>
      <c r="H14" s="41">
        <v>-42072174.74</v>
      </c>
      <c r="I14" s="41">
        <v>192650</v>
      </c>
    </row>
    <row r="15" spans="1:9" ht="11.25" customHeight="1">
      <c r="A15" s="25" t="s">
        <v>50</v>
      </c>
      <c r="B15" s="40">
        <v>49894499.94</v>
      </c>
      <c r="C15" s="40">
        <v>5723866.07</v>
      </c>
      <c r="D15" s="41">
        <v>99677220.19</v>
      </c>
      <c r="E15" s="41">
        <v>27009880</v>
      </c>
      <c r="F15" s="41"/>
      <c r="G15" s="41">
        <v>14613803.79</v>
      </c>
      <c r="H15" s="41">
        <v>-8588266.96</v>
      </c>
      <c r="I15" s="41">
        <v>0</v>
      </c>
    </row>
    <row r="16" spans="1:9" ht="12.75">
      <c r="A16" s="25" t="s">
        <v>51</v>
      </c>
      <c r="B16" s="40">
        <v>103086215.77</v>
      </c>
      <c r="C16" s="40">
        <v>32444945.6</v>
      </c>
      <c r="D16" s="41">
        <v>116772506.58</v>
      </c>
      <c r="E16" s="41">
        <v>9587320</v>
      </c>
      <c r="F16" s="41"/>
      <c r="G16" s="41">
        <v>30494000</v>
      </c>
      <c r="H16" s="41">
        <v>-198032018.99</v>
      </c>
      <c r="I16" s="41">
        <v>128825</v>
      </c>
    </row>
    <row r="17" spans="1:9" ht="15" customHeight="1">
      <c r="A17" s="25" t="s">
        <v>52</v>
      </c>
      <c r="B17" s="40">
        <v>57141292.02</v>
      </c>
      <c r="C17" s="40">
        <v>15395089.66</v>
      </c>
      <c r="D17" s="41">
        <v>92280065.73</v>
      </c>
      <c r="E17" s="41">
        <v>20249480</v>
      </c>
      <c r="F17" s="41"/>
      <c r="G17" s="41">
        <v>0</v>
      </c>
      <c r="H17" s="41">
        <v>-32854469.05</v>
      </c>
      <c r="I17" s="41">
        <v>94400</v>
      </c>
    </row>
    <row r="18" spans="1:9" ht="12.75">
      <c r="A18" s="25" t="s">
        <v>54</v>
      </c>
      <c r="B18" s="40">
        <v>118093135.09</v>
      </c>
      <c r="C18" s="40">
        <v>20305754.57</v>
      </c>
      <c r="D18" s="41">
        <v>238175296.9</v>
      </c>
      <c r="E18" s="41">
        <v>12271200</v>
      </c>
      <c r="F18" s="41"/>
      <c r="G18" s="41">
        <v>0</v>
      </c>
      <c r="H18" s="41">
        <v>-27351635.6</v>
      </c>
      <c r="I18" s="41">
        <v>230175</v>
      </c>
    </row>
    <row r="19" spans="1:9" ht="12.75">
      <c r="A19" s="25" t="s">
        <v>53</v>
      </c>
      <c r="B19" s="40">
        <v>210178579.69</v>
      </c>
      <c r="C19" s="40">
        <v>45834963.33</v>
      </c>
      <c r="D19" s="41">
        <v>209323900.61</v>
      </c>
      <c r="E19" s="41">
        <v>33317080</v>
      </c>
      <c r="F19" s="41"/>
      <c r="G19" s="41">
        <v>0</v>
      </c>
      <c r="H19" s="41">
        <v>-14106610.36</v>
      </c>
      <c r="I19" s="41">
        <v>217183</v>
      </c>
    </row>
    <row r="20" spans="1:9" ht="12.75">
      <c r="A20" s="25" t="s">
        <v>22</v>
      </c>
      <c r="B20" s="40">
        <v>181605449.25</v>
      </c>
      <c r="C20" s="40">
        <v>14734265.97</v>
      </c>
      <c r="D20" s="41">
        <v>158492776.94</v>
      </c>
      <c r="E20" s="27"/>
      <c r="F20" s="37"/>
      <c r="G20" s="41">
        <v>0</v>
      </c>
      <c r="H20" s="41">
        <v>-5730587.09</v>
      </c>
      <c r="I20" s="41"/>
    </row>
    <row r="21" ht="12.75">
      <c r="D21" s="28"/>
    </row>
    <row r="22" spans="2:9" ht="12.75">
      <c r="B22" s="27">
        <f aca="true" t="shared" si="0" ref="B22:I22">SUM(B3:B21)</f>
        <v>3364431717.25</v>
      </c>
      <c r="C22" s="27">
        <f t="shared" si="0"/>
        <v>1016360138.9800001</v>
      </c>
      <c r="D22" s="32">
        <f t="shared" si="0"/>
        <v>4229796044.53</v>
      </c>
      <c r="E22" s="28">
        <f t="shared" si="0"/>
        <v>272323320</v>
      </c>
      <c r="F22" s="28">
        <f t="shared" si="0"/>
        <v>0</v>
      </c>
      <c r="G22" s="28">
        <f t="shared" si="0"/>
        <v>232547719.9</v>
      </c>
      <c r="H22" s="28">
        <f t="shared" si="0"/>
        <v>-877200581.9300001</v>
      </c>
      <c r="I22" s="28">
        <f t="shared" si="0"/>
        <v>2242820</v>
      </c>
    </row>
  </sheetData>
  <sheetProtection/>
  <mergeCells count="1">
    <mergeCell ref="B1:D1"/>
  </mergeCells>
  <printOptions/>
  <pageMargins left="0.17" right="0.22" top="1" bottom="1" header="0.5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62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D17" sqref="D17"/>
    </sheetView>
  </sheetViews>
  <sheetFormatPr defaultColWidth="9.00390625" defaultRowHeight="12.75"/>
  <cols>
    <col min="1" max="1" width="26.875" style="0" customWidth="1"/>
    <col min="2" max="2" width="12.375" style="24" customWidth="1"/>
    <col min="3" max="3" width="11.875" style="24" customWidth="1"/>
    <col min="4" max="4" width="12.125" style="24" customWidth="1"/>
    <col min="5" max="5" width="14.875" style="0" customWidth="1"/>
    <col min="6" max="6" width="14.75390625" style="0" customWidth="1"/>
    <col min="7" max="7" width="11.625" style="0" customWidth="1"/>
    <col min="8" max="10" width="13.125" style="0" customWidth="1"/>
    <col min="11" max="11" width="11.50390625" style="0" customWidth="1"/>
    <col min="12" max="13" width="12.875" style="0" customWidth="1"/>
    <col min="14" max="14" width="12.25390625" style="0" customWidth="1"/>
    <col min="15" max="15" width="12.50390625" style="0" customWidth="1"/>
    <col min="16" max="16" width="14.625" style="0" customWidth="1"/>
    <col min="17" max="17" width="13.75390625" style="0" customWidth="1"/>
    <col min="18" max="18" width="11.25390625" style="0" customWidth="1"/>
    <col min="19" max="19" width="11.50390625" style="0" customWidth="1"/>
    <col min="20" max="20" width="14.375" style="0" customWidth="1"/>
    <col min="21" max="21" width="14.625" style="0" customWidth="1"/>
    <col min="22" max="22" width="18.50390625" style="0" customWidth="1"/>
  </cols>
  <sheetData>
    <row r="1" spans="1:22" s="1" customFormat="1" ht="17.25" customHeight="1">
      <c r="A1" s="53" t="s">
        <v>72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4"/>
    </row>
    <row r="2" spans="1:21" ht="12.7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</row>
    <row r="3" spans="1:2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2" ht="12.75" customHeight="1">
      <c r="A4" s="45" t="s">
        <v>0</v>
      </c>
      <c r="B4" s="45" t="s">
        <v>71</v>
      </c>
      <c r="C4" s="45" t="s">
        <v>27</v>
      </c>
      <c r="D4" s="45" t="s">
        <v>28</v>
      </c>
      <c r="E4" s="45" t="s">
        <v>23</v>
      </c>
      <c r="F4" s="45" t="s">
        <v>55</v>
      </c>
      <c r="G4" s="45" t="s">
        <v>25</v>
      </c>
      <c r="H4" s="45" t="s">
        <v>24</v>
      </c>
      <c r="I4" s="45" t="s">
        <v>59</v>
      </c>
      <c r="J4" s="45" t="s">
        <v>69</v>
      </c>
      <c r="K4" s="45" t="s">
        <v>57</v>
      </c>
      <c r="L4" s="45" t="s">
        <v>33</v>
      </c>
      <c r="M4" s="45" t="s">
        <v>1</v>
      </c>
      <c r="N4" s="47" t="s">
        <v>2</v>
      </c>
      <c r="O4" s="48"/>
      <c r="P4" s="48"/>
      <c r="Q4" s="48"/>
      <c r="R4" s="48"/>
      <c r="S4" s="48"/>
      <c r="T4" s="48"/>
      <c r="U4" s="48"/>
      <c r="V4" s="49"/>
    </row>
    <row r="5" spans="1:22" s="6" customFormat="1" ht="186" customHeight="1">
      <c r="A5" s="51"/>
      <c r="B5" s="52"/>
      <c r="C5" s="46"/>
      <c r="D5" s="46"/>
      <c r="E5" s="46"/>
      <c r="F5" s="52"/>
      <c r="G5" s="52"/>
      <c r="H5" s="52"/>
      <c r="I5" s="46"/>
      <c r="J5" s="46"/>
      <c r="K5" s="46"/>
      <c r="L5" s="46"/>
      <c r="M5" s="52"/>
      <c r="N5" s="5" t="s">
        <v>27</v>
      </c>
      <c r="O5" s="5" t="s">
        <v>28</v>
      </c>
      <c r="P5" s="39" t="s">
        <v>62</v>
      </c>
      <c r="Q5" s="5" t="s">
        <v>55</v>
      </c>
      <c r="R5" s="4" t="s">
        <v>25</v>
      </c>
      <c r="S5" s="4" t="s">
        <v>24</v>
      </c>
      <c r="T5" s="4" t="s">
        <v>57</v>
      </c>
      <c r="U5" s="5" t="s">
        <v>34</v>
      </c>
      <c r="V5" s="5" t="s">
        <v>56</v>
      </c>
    </row>
    <row r="6" spans="1:22" s="6" customFormat="1" ht="21.75" customHeight="1">
      <c r="A6" s="52"/>
      <c r="B6" s="3" t="s">
        <v>29</v>
      </c>
      <c r="C6" s="3" t="s">
        <v>3</v>
      </c>
      <c r="D6" s="3" t="s">
        <v>3</v>
      </c>
      <c r="E6" s="3" t="s">
        <v>3</v>
      </c>
      <c r="F6" s="3" t="s">
        <v>3</v>
      </c>
      <c r="G6" s="3" t="s">
        <v>3</v>
      </c>
      <c r="H6" s="3" t="s">
        <v>3</v>
      </c>
      <c r="I6" s="3" t="s">
        <v>3</v>
      </c>
      <c r="J6" s="3" t="s">
        <v>3</v>
      </c>
      <c r="K6" s="3" t="s">
        <v>3</v>
      </c>
      <c r="L6" s="3" t="s">
        <v>3</v>
      </c>
      <c r="M6" s="3" t="s">
        <v>3</v>
      </c>
      <c r="N6" s="4" t="s">
        <v>4</v>
      </c>
      <c r="O6" s="4" t="s">
        <v>4</v>
      </c>
      <c r="P6" s="4" t="s">
        <v>4</v>
      </c>
      <c r="Q6" s="4" t="s">
        <v>4</v>
      </c>
      <c r="R6" s="4" t="s">
        <v>4</v>
      </c>
      <c r="S6" s="4" t="s">
        <v>4</v>
      </c>
      <c r="T6" s="4" t="s">
        <v>4</v>
      </c>
      <c r="U6" s="4" t="s">
        <v>4</v>
      </c>
      <c r="V6" s="4" t="s">
        <v>4</v>
      </c>
    </row>
    <row r="7" spans="1:22" s="9" customFormat="1" ht="11.25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7">
        <v>11</v>
      </c>
      <c r="L7" s="7">
        <v>12</v>
      </c>
      <c r="M7" s="7">
        <v>13</v>
      </c>
      <c r="N7" s="7" t="s">
        <v>60</v>
      </c>
      <c r="O7" s="31" t="s">
        <v>61</v>
      </c>
      <c r="P7" s="31" t="s">
        <v>63</v>
      </c>
      <c r="Q7" s="31" t="s">
        <v>64</v>
      </c>
      <c r="R7" s="8" t="s">
        <v>65</v>
      </c>
      <c r="S7" s="8" t="s">
        <v>66</v>
      </c>
      <c r="T7" s="8" t="s">
        <v>67</v>
      </c>
      <c r="U7" s="8" t="s">
        <v>68</v>
      </c>
      <c r="V7" s="8" t="s">
        <v>70</v>
      </c>
    </row>
    <row r="8" spans="1:22" s="13" customFormat="1" ht="12.75">
      <c r="A8" s="10" t="s">
        <v>30</v>
      </c>
      <c r="B8" s="35">
        <v>50412</v>
      </c>
      <c r="C8" s="11">
        <f>ROUND('вспом. таб.'!B3/1000,1)</f>
        <v>96866.7</v>
      </c>
      <c r="D8" s="11">
        <f>ROUND('вспом. таб.'!C3/1000,1)</f>
        <v>9113.5</v>
      </c>
      <c r="E8" s="11">
        <f>ROUND('вспом. таб.'!E3/1000,1)</f>
        <v>9494.3</v>
      </c>
      <c r="F8" s="11">
        <f>ROUND('вспом. таб.'!F3/1000,1)</f>
        <v>0</v>
      </c>
      <c r="G8" s="11">
        <f>ROUND('вспом. таб.'!G3/1000,1)</f>
        <v>0</v>
      </c>
      <c r="H8" s="11">
        <f>ROUND('вспом. таб.'!D3/1000,1)</f>
        <v>162225.7</v>
      </c>
      <c r="I8" s="11">
        <v>16125.4</v>
      </c>
      <c r="J8" s="11">
        <f>+H8-I8</f>
        <v>146100.30000000002</v>
      </c>
      <c r="K8" s="11">
        <f>ROUND('вспом. таб.'!I3/1000,1)</f>
        <v>154.1</v>
      </c>
      <c r="L8" s="11">
        <f>ROUND('вспом. таб.'!H3/1000,1)</f>
        <v>-34454.2</v>
      </c>
      <c r="M8" s="38">
        <v>243400.1</v>
      </c>
      <c r="N8" s="35">
        <f aca="true" t="shared" si="0" ref="N8:N26">+C8/B8*1000</f>
        <v>1921.500833134968</v>
      </c>
      <c r="O8" s="35">
        <f aca="true" t="shared" si="1" ref="O8:O26">+D8/B8*1000</f>
        <v>180.78036975323337</v>
      </c>
      <c r="P8" s="35">
        <f>+(E8+I8)/B8*1000</f>
        <v>508.20637943346816</v>
      </c>
      <c r="Q8" s="35">
        <f aca="true" t="shared" si="2" ref="Q8:Q26">+F8/B8*1000</f>
        <v>0</v>
      </c>
      <c r="R8" s="12">
        <f aca="true" t="shared" si="3" ref="R8:R26">+G8/B8*1000</f>
        <v>0</v>
      </c>
      <c r="S8" s="12">
        <f aca="true" t="shared" si="4" ref="S8:S26">+H8/B8*1000</f>
        <v>3217.997698960565</v>
      </c>
      <c r="T8" s="12">
        <f>+K8/B8*1000</f>
        <v>3.0568118701896374</v>
      </c>
      <c r="U8" s="12">
        <f aca="true" t="shared" si="5" ref="U8:U26">+(M8-L8)/B8*1000</f>
        <v>5511.669840514162</v>
      </c>
      <c r="V8" s="12">
        <f>+((M8-L8)-J8)/B8*1000</f>
        <v>2613.5443941918584</v>
      </c>
    </row>
    <row r="9" spans="1:22" s="13" customFormat="1" ht="12.75">
      <c r="A9" s="10" t="s">
        <v>5</v>
      </c>
      <c r="B9" s="35">
        <v>51923</v>
      </c>
      <c r="C9" s="11">
        <f>ROUND('вспом. таб.'!B4/1000,1)</f>
        <v>70671.8</v>
      </c>
      <c r="D9" s="11">
        <f>ROUND('вспом. таб.'!C4/1000,1)</f>
        <v>26210.1</v>
      </c>
      <c r="E9" s="11">
        <f>ROUND('вспом. таб.'!E4/1000,1)</f>
        <v>10483</v>
      </c>
      <c r="F9" s="11">
        <f>ROUND('вспом. таб.'!F4/1000,1)</f>
        <v>0</v>
      </c>
      <c r="G9" s="11">
        <f>ROUND('вспом. таб.'!G4/1000,1)</f>
        <v>27933.9</v>
      </c>
      <c r="H9" s="11">
        <f>ROUND('вспом. таб.'!D4/1000,1)</f>
        <v>134566.5</v>
      </c>
      <c r="I9" s="11">
        <v>26519</v>
      </c>
      <c r="J9" s="11">
        <f aca="true" t="shared" si="6" ref="J9:J26">+H9-I9</f>
        <v>108047.5</v>
      </c>
      <c r="K9" s="11">
        <f>ROUND('вспом. таб.'!I4/1000,1)</f>
        <v>50</v>
      </c>
      <c r="L9" s="11">
        <f>ROUND('вспом. таб.'!H4/1000,1)</f>
        <v>-16758.6</v>
      </c>
      <c r="M9" s="38">
        <v>253156.9</v>
      </c>
      <c r="N9" s="35">
        <f t="shared" si="0"/>
        <v>1361.0885349459777</v>
      </c>
      <c r="O9" s="35">
        <f t="shared" si="1"/>
        <v>504.7878589449762</v>
      </c>
      <c r="P9" s="35">
        <f aca="true" t="shared" si="7" ref="P9:P26">+(E9+I9)/B9*1000</f>
        <v>712.6321668624695</v>
      </c>
      <c r="Q9" s="35">
        <f t="shared" si="2"/>
        <v>0</v>
      </c>
      <c r="R9" s="12">
        <f t="shared" si="3"/>
        <v>537.9870192400285</v>
      </c>
      <c r="S9" s="12">
        <f t="shared" si="4"/>
        <v>2591.654950599927</v>
      </c>
      <c r="T9" s="12">
        <f aca="true" t="shared" si="8" ref="T9:T26">+K9/B9*1000</f>
        <v>0.9629643895768735</v>
      </c>
      <c r="U9" s="12">
        <f t="shared" si="5"/>
        <v>5198.380293896732</v>
      </c>
      <c r="V9" s="12">
        <f aca="true" t="shared" si="9" ref="V9:V26">+((M9-L9)-J9)/B9*1000</f>
        <v>3117.462396240587</v>
      </c>
    </row>
    <row r="10" spans="1:22" s="13" customFormat="1" ht="12.75">
      <c r="A10" s="10" t="s">
        <v>6</v>
      </c>
      <c r="B10" s="35">
        <v>91268</v>
      </c>
      <c r="C10" s="11">
        <v>143350.3</v>
      </c>
      <c r="D10" s="11">
        <f>ROUND('вспом. таб.'!C5/1000,1)</f>
        <v>37255.5</v>
      </c>
      <c r="E10" s="11">
        <f>ROUND('вспом. таб.'!E5/1000,1)</f>
        <v>34363.2</v>
      </c>
      <c r="F10" s="11">
        <f>ROUND('вспом. таб.'!F5/1000,1)</f>
        <v>0</v>
      </c>
      <c r="G10" s="11">
        <f>ROUND('вспом. таб.'!G5/1000,1)</f>
        <v>0</v>
      </c>
      <c r="H10" s="11">
        <f>ROUND('вспом. таб.'!D5/1000,1)</f>
        <v>291652.7</v>
      </c>
      <c r="I10" s="11">
        <v>25567.4</v>
      </c>
      <c r="J10" s="11">
        <f t="shared" si="6"/>
        <v>266085.3</v>
      </c>
      <c r="K10" s="11">
        <f>ROUND('вспом. таб.'!I5/1000,1)</f>
        <v>166</v>
      </c>
      <c r="L10" s="11">
        <f>ROUND('вспом. таб.'!H5/1000,1)</f>
        <v>-65747.4</v>
      </c>
      <c r="M10" s="38">
        <v>441040.2</v>
      </c>
      <c r="N10" s="35">
        <f t="shared" si="0"/>
        <v>1570.6523644650915</v>
      </c>
      <c r="O10" s="35">
        <f t="shared" si="1"/>
        <v>408.1989306219047</v>
      </c>
      <c r="P10" s="35">
        <f t="shared" si="7"/>
        <v>656.6441688214927</v>
      </c>
      <c r="Q10" s="35">
        <f t="shared" si="2"/>
        <v>0</v>
      </c>
      <c r="R10" s="12">
        <f t="shared" si="3"/>
        <v>0</v>
      </c>
      <c r="S10" s="12">
        <f t="shared" si="4"/>
        <v>3195.563614848578</v>
      </c>
      <c r="T10" s="12">
        <f t="shared" si="8"/>
        <v>1.8188193013980805</v>
      </c>
      <c r="U10" s="12">
        <f t="shared" si="5"/>
        <v>5552.741377043432</v>
      </c>
      <c r="V10" s="12">
        <f t="shared" si="9"/>
        <v>2637.3131875356094</v>
      </c>
    </row>
    <row r="11" spans="1:22" s="13" customFormat="1" ht="12.75">
      <c r="A11" s="10" t="s">
        <v>7</v>
      </c>
      <c r="B11" s="35">
        <v>326753</v>
      </c>
      <c r="C11" s="11">
        <f>ROUND('вспом. таб.'!B6/1000,1)</f>
        <v>743415.7</v>
      </c>
      <c r="D11" s="11">
        <f>ROUND('вспом. таб.'!C6/1000,1)</f>
        <v>121137</v>
      </c>
      <c r="E11" s="11">
        <f>ROUND('вспом. таб.'!E6/1000,1)</f>
        <v>21619.3</v>
      </c>
      <c r="F11" s="11">
        <f>ROUND('вспом. таб.'!F6/1000,1)</f>
        <v>0</v>
      </c>
      <c r="G11" s="11">
        <f>ROUND('вспом. таб.'!G6/1000,1)</f>
        <v>0</v>
      </c>
      <c r="H11" s="11">
        <f>ROUND('вспом. таб.'!D6/1000,1)</f>
        <v>848571</v>
      </c>
      <c r="I11" s="11">
        <v>33009.6</v>
      </c>
      <c r="J11" s="11">
        <f t="shared" si="6"/>
        <v>815561.4</v>
      </c>
      <c r="K11" s="11">
        <f>ROUND('вспом. таб.'!I6/1000,1)</f>
        <v>0</v>
      </c>
      <c r="L11" s="11">
        <f>ROUND('вспом. таб.'!H6/1000,1)</f>
        <v>-111379.6</v>
      </c>
      <c r="M11" s="38">
        <v>1623917.1</v>
      </c>
      <c r="N11" s="35">
        <f t="shared" si="0"/>
        <v>2275.161054374405</v>
      </c>
      <c r="O11" s="35">
        <f t="shared" si="1"/>
        <v>370.7295724905357</v>
      </c>
      <c r="P11" s="35">
        <f t="shared" si="7"/>
        <v>167.1871413575392</v>
      </c>
      <c r="Q11" s="35">
        <f t="shared" si="2"/>
        <v>0</v>
      </c>
      <c r="R11" s="12">
        <f t="shared" si="3"/>
        <v>0</v>
      </c>
      <c r="S11" s="12">
        <f t="shared" si="4"/>
        <v>2596.979981821131</v>
      </c>
      <c r="T11" s="12">
        <f t="shared" si="8"/>
        <v>0</v>
      </c>
      <c r="U11" s="12">
        <f t="shared" si="5"/>
        <v>5310.7292052406565</v>
      </c>
      <c r="V11" s="12">
        <f t="shared" si="9"/>
        <v>2814.772320376554</v>
      </c>
    </row>
    <row r="12" spans="1:22" s="13" customFormat="1" ht="12.75">
      <c r="A12" s="10" t="s">
        <v>32</v>
      </c>
      <c r="B12" s="35">
        <v>202766</v>
      </c>
      <c r="C12" s="11">
        <f>ROUND('вспом. таб.'!B7/1000,1)</f>
        <v>393474.7</v>
      </c>
      <c r="D12" s="11">
        <f>ROUND('вспом. таб.'!C7/1000,1)</f>
        <v>129391.6</v>
      </c>
      <c r="E12" s="11">
        <f>ROUND('вспом. таб.'!E7/1000,1)</f>
        <v>25097.6</v>
      </c>
      <c r="F12" s="11">
        <f>ROUND('вспом. таб.'!F7/1000,1)</f>
        <v>0</v>
      </c>
      <c r="G12" s="11">
        <f>ROUND('вспом. таб.'!G7/1000,1)</f>
        <v>0</v>
      </c>
      <c r="H12" s="11">
        <f>ROUND('вспом. таб.'!D7/1000,1)</f>
        <v>346888.2</v>
      </c>
      <c r="I12" s="11">
        <v>28757.1</v>
      </c>
      <c r="J12" s="11">
        <f t="shared" si="6"/>
        <v>318131.10000000003</v>
      </c>
      <c r="K12" s="11">
        <f>ROUND('вспом. таб.'!I7/1000,1)</f>
        <v>274.1</v>
      </c>
      <c r="L12" s="11">
        <f>ROUND('вспом. таб.'!H7/1000,1)</f>
        <v>-164736.7</v>
      </c>
      <c r="M12" s="38">
        <v>731344.3</v>
      </c>
      <c r="N12" s="35">
        <f t="shared" si="0"/>
        <v>1940.5358886598344</v>
      </c>
      <c r="O12" s="35">
        <f t="shared" si="1"/>
        <v>638.1326257853881</v>
      </c>
      <c r="P12" s="35">
        <f t="shared" si="7"/>
        <v>265.60024856238226</v>
      </c>
      <c r="Q12" s="35">
        <f t="shared" si="2"/>
        <v>0</v>
      </c>
      <c r="R12" s="12">
        <f t="shared" si="3"/>
        <v>0</v>
      </c>
      <c r="S12" s="12">
        <f t="shared" si="4"/>
        <v>1710.7809001509129</v>
      </c>
      <c r="T12" s="12">
        <f t="shared" si="8"/>
        <v>1.3518045431679868</v>
      </c>
      <c r="U12" s="12">
        <f t="shared" si="5"/>
        <v>4419.286270873816</v>
      </c>
      <c r="V12" s="12">
        <f t="shared" si="9"/>
        <v>2850.3294437923514</v>
      </c>
    </row>
    <row r="13" spans="1:22" s="13" customFormat="1" ht="12.75">
      <c r="A13" s="10" t="s">
        <v>8</v>
      </c>
      <c r="B13" s="35">
        <v>245619</v>
      </c>
      <c r="C13" s="11">
        <f>ROUND('вспом. таб.'!B8/1000,1)</f>
        <v>380053.7</v>
      </c>
      <c r="D13" s="11">
        <f>ROUND('вспом. таб.'!C8/1000,1)</f>
        <v>98667.2</v>
      </c>
      <c r="E13" s="11">
        <f>ROUND('вспом. таб.'!E8/1000,1)</f>
        <v>19554.3</v>
      </c>
      <c r="F13" s="11">
        <f>ROUND('вспом. таб.'!F8/1000,1)</f>
        <v>0</v>
      </c>
      <c r="G13" s="11">
        <f>ROUND('вспом. таб.'!G8/1000,1)</f>
        <v>112592</v>
      </c>
      <c r="H13" s="11">
        <f>ROUND('вспом. таб.'!D8/1000,1)</f>
        <v>592649.9</v>
      </c>
      <c r="I13" s="11">
        <v>56392.1</v>
      </c>
      <c r="J13" s="11">
        <f t="shared" si="6"/>
        <v>536257.8</v>
      </c>
      <c r="K13" s="11">
        <f>ROUND('вспом. таб.'!I8/1000,1)</f>
        <v>503.7</v>
      </c>
      <c r="L13" s="11">
        <f>ROUND('вспом. таб.'!H8/1000,1)</f>
        <v>-38899.4</v>
      </c>
      <c r="M13" s="38">
        <v>1165154.4</v>
      </c>
      <c r="N13" s="35">
        <f t="shared" si="0"/>
        <v>1547.3302146820888</v>
      </c>
      <c r="O13" s="35">
        <f t="shared" si="1"/>
        <v>401.7083368957613</v>
      </c>
      <c r="P13" s="35">
        <f t="shared" si="7"/>
        <v>309.20409251727267</v>
      </c>
      <c r="Q13" s="35">
        <f t="shared" si="2"/>
        <v>0</v>
      </c>
      <c r="R13" s="12">
        <f t="shared" si="3"/>
        <v>458.4010194651065</v>
      </c>
      <c r="S13" s="12">
        <f t="shared" si="4"/>
        <v>2412.882961008717</v>
      </c>
      <c r="T13" s="12">
        <f t="shared" si="8"/>
        <v>2.0507371172425586</v>
      </c>
      <c r="U13" s="12">
        <f t="shared" si="5"/>
        <v>4902.1199500038665</v>
      </c>
      <c r="V13" s="12">
        <f t="shared" si="9"/>
        <v>2718.8287551044496</v>
      </c>
    </row>
    <row r="14" spans="1:22" s="13" customFormat="1" ht="12.75">
      <c r="A14" s="10" t="s">
        <v>9</v>
      </c>
      <c r="B14" s="35">
        <v>78697</v>
      </c>
      <c r="C14" s="11">
        <f>ROUND('вспом. таб.'!B9/1000,1)</f>
        <v>157662.9</v>
      </c>
      <c r="D14" s="11">
        <f>ROUND('вспом. таб.'!C9/1000,1)</f>
        <v>18675.6</v>
      </c>
      <c r="E14" s="11">
        <f>ROUND('вспом. таб.'!E9/1000,1)</f>
        <v>0</v>
      </c>
      <c r="F14" s="11">
        <f>ROUND('вспом. таб.'!F9/1000,1)</f>
        <v>0</v>
      </c>
      <c r="G14" s="11">
        <f>ROUND('вспом. таб.'!G9/1000,1)</f>
        <v>46914</v>
      </c>
      <c r="H14" s="11">
        <f>ROUND('вспом. таб.'!D9/1000,1)</f>
        <v>199593.7</v>
      </c>
      <c r="I14" s="11">
        <v>8009.5</v>
      </c>
      <c r="J14" s="11">
        <f t="shared" si="6"/>
        <v>191584.2</v>
      </c>
      <c r="K14" s="11">
        <f>ROUND('вспом. таб.'!I9/1000,1)</f>
        <v>0</v>
      </c>
      <c r="L14" s="11">
        <f>ROUND('вспом. таб.'!H9/1000,1)</f>
        <v>-32774.8</v>
      </c>
      <c r="M14" s="38">
        <v>390071.4</v>
      </c>
      <c r="N14" s="35">
        <f t="shared" si="0"/>
        <v>2003.4169028044269</v>
      </c>
      <c r="O14" s="35">
        <f t="shared" si="1"/>
        <v>237.31018971498278</v>
      </c>
      <c r="P14" s="35">
        <f t="shared" si="7"/>
        <v>101.77643366329085</v>
      </c>
      <c r="Q14" s="35">
        <f t="shared" si="2"/>
        <v>0</v>
      </c>
      <c r="R14" s="12">
        <f t="shared" si="3"/>
        <v>596.1345413421096</v>
      </c>
      <c r="S14" s="12">
        <f t="shared" si="4"/>
        <v>2536.2300977165587</v>
      </c>
      <c r="T14" s="12">
        <f t="shared" si="8"/>
        <v>0</v>
      </c>
      <c r="U14" s="12">
        <f t="shared" si="5"/>
        <v>5373.091731578078</v>
      </c>
      <c r="V14" s="12">
        <f t="shared" si="9"/>
        <v>2938.63806752481</v>
      </c>
    </row>
    <row r="15" spans="1:22" s="13" customFormat="1" ht="12.75">
      <c r="A15" s="10" t="s">
        <v>10</v>
      </c>
      <c r="B15" s="35">
        <v>63666</v>
      </c>
      <c r="C15" s="11">
        <f>ROUND('вспом. таб.'!B10/1000,1)</f>
        <v>146130.2</v>
      </c>
      <c r="D15" s="11">
        <f>ROUND('вспом. таб.'!C10/1000,1)</f>
        <v>327369.4</v>
      </c>
      <c r="E15" s="11">
        <f>ROUND('вспом. таб.'!E10/1000,1)</f>
        <v>0</v>
      </c>
      <c r="F15" s="11">
        <f>ROUND('вспом. таб.'!F10/1000,1)</f>
        <v>0</v>
      </c>
      <c r="G15" s="11">
        <f>ROUND('вспом. таб.'!G10/1000,1)</f>
        <v>0</v>
      </c>
      <c r="H15" s="11">
        <f>ROUND('вспом. таб.'!D10/1000,1)</f>
        <v>158354.3</v>
      </c>
      <c r="I15" s="11">
        <v>5351.2</v>
      </c>
      <c r="J15" s="11">
        <f t="shared" si="6"/>
        <v>153003.09999999998</v>
      </c>
      <c r="K15" s="11">
        <f>ROUND('вспом. таб.'!I10/1000,1)</f>
        <v>0</v>
      </c>
      <c r="L15" s="11">
        <f>ROUND('вспом. таб.'!H10/1000,1)</f>
        <v>-7970.4</v>
      </c>
      <c r="M15" s="38">
        <v>632226.9</v>
      </c>
      <c r="N15" s="35">
        <f t="shared" si="0"/>
        <v>2295.262777620708</v>
      </c>
      <c r="O15" s="35">
        <f t="shared" si="1"/>
        <v>5141.981591430277</v>
      </c>
      <c r="P15" s="35">
        <f t="shared" si="7"/>
        <v>84.05114189677379</v>
      </c>
      <c r="Q15" s="35">
        <f t="shared" si="2"/>
        <v>0</v>
      </c>
      <c r="R15" s="12">
        <f t="shared" si="3"/>
        <v>0</v>
      </c>
      <c r="S15" s="12">
        <f t="shared" si="4"/>
        <v>2487.26635881004</v>
      </c>
      <c r="T15" s="12">
        <f t="shared" si="8"/>
        <v>0</v>
      </c>
      <c r="U15" s="12">
        <f t="shared" si="5"/>
        <v>10055.560267646782</v>
      </c>
      <c r="V15" s="12">
        <f t="shared" si="9"/>
        <v>7652.3450507335165</v>
      </c>
    </row>
    <row r="16" spans="1:22" s="13" customFormat="1" ht="12.75">
      <c r="A16" s="10" t="s">
        <v>11</v>
      </c>
      <c r="B16" s="35">
        <v>105084</v>
      </c>
      <c r="C16" s="11">
        <f>ROUND('вспом. таб.'!B11/1000,1)</f>
        <v>169302.9</v>
      </c>
      <c r="D16" s="11">
        <v>41876.4</v>
      </c>
      <c r="E16" s="11">
        <f>ROUND('вспом. таб.'!E11/1000,1)</f>
        <v>14368.2</v>
      </c>
      <c r="F16" s="11">
        <f>ROUND('вспом. таб.'!F11/1000,1)</f>
        <v>0</v>
      </c>
      <c r="G16" s="11">
        <f>ROUND('вспом. таб.'!G11/1000,1)</f>
        <v>0</v>
      </c>
      <c r="H16" s="11">
        <f>ROUND('вспом. таб.'!D11/1000,1)</f>
        <v>243147.5</v>
      </c>
      <c r="I16" s="11">
        <v>18266.9</v>
      </c>
      <c r="J16" s="11">
        <f t="shared" si="6"/>
        <v>224880.6</v>
      </c>
      <c r="K16" s="11">
        <f>ROUND('вспом. таб.'!I11/1000,1)</f>
        <v>169.7</v>
      </c>
      <c r="L16" s="11">
        <f>ROUND('вспом. таб.'!H11/1000,1)</f>
        <v>-30709.4</v>
      </c>
      <c r="M16" s="38">
        <v>438385.8</v>
      </c>
      <c r="N16" s="35">
        <f t="shared" si="0"/>
        <v>1611.119675688021</v>
      </c>
      <c r="O16" s="35">
        <f t="shared" si="1"/>
        <v>398.50405389973736</v>
      </c>
      <c r="P16" s="35">
        <f t="shared" si="7"/>
        <v>310.56202656922085</v>
      </c>
      <c r="Q16" s="35">
        <f t="shared" si="2"/>
        <v>0</v>
      </c>
      <c r="R16" s="12">
        <f t="shared" si="3"/>
        <v>0</v>
      </c>
      <c r="S16" s="12">
        <f t="shared" si="4"/>
        <v>2313.839404666743</v>
      </c>
      <c r="T16" s="12">
        <f t="shared" si="8"/>
        <v>1.6148985573446004</v>
      </c>
      <c r="U16" s="12">
        <f t="shared" si="5"/>
        <v>4464.002131628031</v>
      </c>
      <c r="V16" s="12">
        <f t="shared" si="9"/>
        <v>2323.994138022915</v>
      </c>
    </row>
    <row r="17" spans="1:22" s="13" customFormat="1" ht="12.75">
      <c r="A17" s="10" t="s">
        <v>12</v>
      </c>
      <c r="B17" s="35">
        <v>29223</v>
      </c>
      <c r="C17" s="11">
        <f>ROUND('вспом. таб.'!B12/1000,1)</f>
        <v>49395.6</v>
      </c>
      <c r="D17" s="11">
        <f>ROUND('вспом. таб.'!C12/1000,1)</f>
        <v>9071.7</v>
      </c>
      <c r="E17" s="11">
        <f>ROUND('вспом. таб.'!E12/1000,1)</f>
        <v>16073</v>
      </c>
      <c r="F17" s="11">
        <f>ROUND('вспом. таб.'!F12/1000,1)</f>
        <v>0</v>
      </c>
      <c r="G17" s="11">
        <f>ROUND('вспом. таб.'!G12/1000,1)</f>
        <v>0</v>
      </c>
      <c r="H17" s="11">
        <f>ROUND('вспом. таб.'!D12/1000,1)</f>
        <v>70464.8</v>
      </c>
      <c r="I17" s="11">
        <v>10835.3</v>
      </c>
      <c r="J17" s="11">
        <f t="shared" si="6"/>
        <v>59629.5</v>
      </c>
      <c r="K17" s="11">
        <f>ROUND('вспом. таб.'!I12/1000,1)</f>
        <v>62</v>
      </c>
      <c r="L17" s="11">
        <f>ROUND('вспом. таб.'!H12/1000,1)</f>
        <v>-5946.3</v>
      </c>
      <c r="M17" s="38">
        <v>139120.8</v>
      </c>
      <c r="N17" s="35">
        <f t="shared" si="0"/>
        <v>1690.2987372959656</v>
      </c>
      <c r="O17" s="35">
        <f t="shared" si="1"/>
        <v>310.4301406426445</v>
      </c>
      <c r="P17" s="35">
        <f t="shared" si="7"/>
        <v>920.791842042227</v>
      </c>
      <c r="Q17" s="35">
        <f t="shared" si="2"/>
        <v>0</v>
      </c>
      <c r="R17" s="12">
        <f t="shared" si="3"/>
        <v>0</v>
      </c>
      <c r="S17" s="12">
        <f t="shared" si="4"/>
        <v>2411.278787256613</v>
      </c>
      <c r="T17" s="12">
        <f t="shared" si="8"/>
        <v>2.121616534921124</v>
      </c>
      <c r="U17" s="12">
        <f t="shared" si="5"/>
        <v>4964.141258597679</v>
      </c>
      <c r="V17" s="12">
        <f t="shared" si="9"/>
        <v>2923.6423365157575</v>
      </c>
    </row>
    <row r="18" spans="1:22" s="13" customFormat="1" ht="12.75">
      <c r="A18" s="10" t="s">
        <v>13</v>
      </c>
      <c r="B18" s="35">
        <v>69861</v>
      </c>
      <c r="C18" s="11">
        <f>ROUND('вспом. таб.'!B13/1000,1)</f>
        <v>181756.1</v>
      </c>
      <c r="D18" s="11">
        <f>ROUND('вспом. таб.'!C13/1000,1)</f>
        <v>48670.2</v>
      </c>
      <c r="E18" s="11">
        <f>ROUND('вспом. таб.'!E13/1000,1)</f>
        <v>0</v>
      </c>
      <c r="F18" s="11">
        <f>ROUND('вспом. таб.'!F13/1000,1)</f>
        <v>0</v>
      </c>
      <c r="G18" s="11">
        <f>ROUND('вспом. таб.'!G13/1000,1)</f>
        <v>0</v>
      </c>
      <c r="H18" s="11">
        <f>ROUND('вспом. таб.'!D13/1000,1)</f>
        <v>134965.5</v>
      </c>
      <c r="I18" s="11">
        <v>13257.2</v>
      </c>
      <c r="J18" s="11">
        <f t="shared" si="6"/>
        <v>121708.3</v>
      </c>
      <c r="K18" s="11">
        <f>ROUND('вспом. таб.'!I13/1000,1)</f>
        <v>0</v>
      </c>
      <c r="L18" s="11">
        <f>ROUND('вспом. таб.'!H13/1000,1)</f>
        <v>-39088</v>
      </c>
      <c r="M18" s="38">
        <v>326419.9</v>
      </c>
      <c r="N18" s="35">
        <f t="shared" si="0"/>
        <v>2601.681911223716</v>
      </c>
      <c r="O18" s="35">
        <f t="shared" si="1"/>
        <v>696.671962897754</v>
      </c>
      <c r="P18" s="35">
        <f t="shared" si="7"/>
        <v>189.76539127696427</v>
      </c>
      <c r="Q18" s="35">
        <f t="shared" si="2"/>
        <v>0</v>
      </c>
      <c r="R18" s="12">
        <f t="shared" si="3"/>
        <v>0</v>
      </c>
      <c r="S18" s="12">
        <f t="shared" si="4"/>
        <v>1931.9148022501824</v>
      </c>
      <c r="T18" s="12">
        <f t="shared" si="8"/>
        <v>0</v>
      </c>
      <c r="U18" s="12">
        <f t="shared" si="5"/>
        <v>5231.930547802064</v>
      </c>
      <c r="V18" s="12">
        <f t="shared" si="9"/>
        <v>3489.7811368288462</v>
      </c>
    </row>
    <row r="19" spans="1:22" s="13" customFormat="1" ht="12.75">
      <c r="A19" s="10" t="s">
        <v>14</v>
      </c>
      <c r="B19" s="35">
        <v>74117</v>
      </c>
      <c r="C19" s="11">
        <f>ROUND('вспом. таб.'!B14/1000,1)</f>
        <v>112352</v>
      </c>
      <c r="D19" s="11">
        <f>ROUND('вспом. таб.'!C14/1000,1)</f>
        <v>14482.9</v>
      </c>
      <c r="E19" s="11">
        <f>ROUND('вспом. таб.'!E14/1000,1)</f>
        <v>18835.4</v>
      </c>
      <c r="F19" s="11">
        <f>ROUND('вспом. таб.'!F14/1000,1)</f>
        <v>0</v>
      </c>
      <c r="G19" s="11">
        <f>ROUND('вспом. таб.'!G14/1000,1)</f>
        <v>0</v>
      </c>
      <c r="H19" s="11">
        <f>ROUND('вспом. таб.'!D14/1000,1)</f>
        <v>131994.4</v>
      </c>
      <c r="I19" s="11">
        <v>22700.2</v>
      </c>
      <c r="J19" s="11">
        <f t="shared" si="6"/>
        <v>109294.2</v>
      </c>
      <c r="K19" s="11">
        <v>192.6</v>
      </c>
      <c r="L19" s="11">
        <f>ROUND('вспом. таб.'!H14/1000,1)</f>
        <v>-42072.2</v>
      </c>
      <c r="M19" s="38">
        <v>235785.2</v>
      </c>
      <c r="N19" s="35">
        <f t="shared" si="0"/>
        <v>1515.873551277035</v>
      </c>
      <c r="O19" s="35">
        <f t="shared" si="1"/>
        <v>195.4059122738373</v>
      </c>
      <c r="P19" s="35">
        <f t="shared" si="7"/>
        <v>560.405844812931</v>
      </c>
      <c r="Q19" s="35">
        <f t="shared" si="2"/>
        <v>0</v>
      </c>
      <c r="R19" s="12">
        <f t="shared" si="3"/>
        <v>0</v>
      </c>
      <c r="S19" s="12">
        <f t="shared" si="4"/>
        <v>1780.8923728699217</v>
      </c>
      <c r="T19" s="12">
        <f t="shared" si="8"/>
        <v>2.598594114710525</v>
      </c>
      <c r="U19" s="12">
        <f t="shared" si="5"/>
        <v>3748.9024110527953</v>
      </c>
      <c r="V19" s="12">
        <f t="shared" si="9"/>
        <v>2274.2852516966423</v>
      </c>
    </row>
    <row r="20" spans="1:22" s="13" customFormat="1" ht="12.75">
      <c r="A20" s="10" t="s">
        <v>31</v>
      </c>
      <c r="B20" s="35">
        <v>29732</v>
      </c>
      <c r="C20" s="11">
        <f>ROUND('вспом. таб.'!B15/1000,1)</f>
        <v>49894.5</v>
      </c>
      <c r="D20" s="11">
        <f>ROUND('вспом. таб.'!C15/1000,1)</f>
        <v>5723.9</v>
      </c>
      <c r="E20" s="11">
        <f>ROUND('вспом. таб.'!E15/1000,1)</f>
        <v>27009.9</v>
      </c>
      <c r="F20" s="11">
        <f>ROUND('вспом. таб.'!F15/1000,1)</f>
        <v>0</v>
      </c>
      <c r="G20" s="11">
        <f>ROUND('вспом. таб.'!G15/1000,1)</f>
        <v>14613.8</v>
      </c>
      <c r="H20" s="11">
        <f>ROUND('вспом. таб.'!D15/1000,1)</f>
        <v>99677.2</v>
      </c>
      <c r="I20" s="11">
        <v>10558.2</v>
      </c>
      <c r="J20" s="11">
        <f t="shared" si="6"/>
        <v>89119</v>
      </c>
      <c r="K20" s="11">
        <f>ROUND('вспом. таб.'!I15/1000,1)</f>
        <v>0</v>
      </c>
      <c r="L20" s="11">
        <f>ROUND('вспом. таб.'!H15/1000,1)</f>
        <v>-8588.3</v>
      </c>
      <c r="M20" s="38">
        <v>188331</v>
      </c>
      <c r="N20" s="35">
        <f t="shared" si="0"/>
        <v>1678.1413964751785</v>
      </c>
      <c r="O20" s="35">
        <f t="shared" si="1"/>
        <v>192.51648055966632</v>
      </c>
      <c r="P20" s="35">
        <f t="shared" si="7"/>
        <v>1263.5577828602181</v>
      </c>
      <c r="Q20" s="35">
        <f t="shared" si="2"/>
        <v>0</v>
      </c>
      <c r="R20" s="12">
        <f t="shared" si="3"/>
        <v>491.5175568411139</v>
      </c>
      <c r="S20" s="12">
        <f t="shared" si="4"/>
        <v>3352.522534642809</v>
      </c>
      <c r="T20" s="12">
        <f t="shared" si="8"/>
        <v>0</v>
      </c>
      <c r="U20" s="12">
        <f t="shared" si="5"/>
        <v>6623.1434145028925</v>
      </c>
      <c r="V20" s="12">
        <f t="shared" si="9"/>
        <v>3625.733216736176</v>
      </c>
    </row>
    <row r="21" spans="1:22" s="13" customFormat="1" ht="12.75">
      <c r="A21" s="10" t="s">
        <v>15</v>
      </c>
      <c r="B21" s="35">
        <v>62039</v>
      </c>
      <c r="C21" s="11">
        <f>ROUND('вспом. таб.'!B16/1000,1)</f>
        <v>103086.2</v>
      </c>
      <c r="D21" s="11">
        <f>ROUND('вспом. таб.'!C16/1000,1)</f>
        <v>32444.9</v>
      </c>
      <c r="E21" s="11">
        <f>ROUND('вспом. таб.'!E16/1000,1)</f>
        <v>9587.3</v>
      </c>
      <c r="F21" s="11">
        <f>ROUND('вспом. таб.'!F16/1000,1)</f>
        <v>0</v>
      </c>
      <c r="G21" s="11">
        <f>ROUND('вспом. таб.'!G16/1000,1)</f>
        <v>30494</v>
      </c>
      <c r="H21" s="11">
        <f>ROUND('вспом. таб.'!D16/1000,1)</f>
        <v>116772.5</v>
      </c>
      <c r="I21" s="11">
        <v>9466.8</v>
      </c>
      <c r="J21" s="11">
        <f t="shared" si="6"/>
        <v>107305.7</v>
      </c>
      <c r="K21" s="11">
        <f>ROUND('вспом. таб.'!I16/1000,1)</f>
        <v>128.8</v>
      </c>
      <c r="L21" s="11">
        <f>ROUND('вспом. таб.'!H16/1000,1)</f>
        <v>-198032</v>
      </c>
      <c r="M21" s="38">
        <v>94481.8</v>
      </c>
      <c r="N21" s="35">
        <f t="shared" si="0"/>
        <v>1661.6354228791565</v>
      </c>
      <c r="O21" s="35">
        <f t="shared" si="1"/>
        <v>522.9758700172472</v>
      </c>
      <c r="P21" s="35">
        <f t="shared" si="7"/>
        <v>307.1309982430406</v>
      </c>
      <c r="Q21" s="35">
        <f t="shared" si="2"/>
        <v>0</v>
      </c>
      <c r="R21" s="12">
        <f t="shared" si="3"/>
        <v>491.52952175244604</v>
      </c>
      <c r="S21" s="12">
        <f t="shared" si="4"/>
        <v>1882.2434275213977</v>
      </c>
      <c r="T21" s="12">
        <f t="shared" si="8"/>
        <v>2.0761134125308276</v>
      </c>
      <c r="U21" s="12">
        <f t="shared" si="5"/>
        <v>4714.998629894099</v>
      </c>
      <c r="V21" s="12">
        <f t="shared" si="9"/>
        <v>2985.3495381937164</v>
      </c>
    </row>
    <row r="22" spans="1:22" s="13" customFormat="1" ht="12.75">
      <c r="A22" s="10" t="s">
        <v>16</v>
      </c>
      <c r="B22" s="35">
        <v>43229</v>
      </c>
      <c r="C22" s="11">
        <f>ROUND('вспом. таб.'!B17/1000,1)</f>
        <v>57141.3</v>
      </c>
      <c r="D22" s="11">
        <f>ROUND('вспом. таб.'!C17/1000,1)</f>
        <v>15395.1</v>
      </c>
      <c r="E22" s="11">
        <f>ROUND('вспом. таб.'!E17/1000,1)</f>
        <v>20249.5</v>
      </c>
      <c r="F22" s="11">
        <f>ROUND('вспом. таб.'!F17/1000,1)</f>
        <v>0</v>
      </c>
      <c r="G22" s="11">
        <f>ROUND('вспом. таб.'!G17/1000,1)</f>
        <v>0</v>
      </c>
      <c r="H22" s="11">
        <f>ROUND('вспом. таб.'!D17/1000,1)</f>
        <v>92280.1</v>
      </c>
      <c r="I22" s="11">
        <v>16553.3</v>
      </c>
      <c r="J22" s="11">
        <f t="shared" si="6"/>
        <v>75726.8</v>
      </c>
      <c r="K22" s="11">
        <f>ROUND('вспом. таб.'!I17/1000,1)</f>
        <v>94.4</v>
      </c>
      <c r="L22" s="11">
        <f>ROUND('вспом. таб.'!H17/1000,1)</f>
        <v>-32854.5</v>
      </c>
      <c r="M22" s="38">
        <v>154886</v>
      </c>
      <c r="N22" s="35">
        <f t="shared" si="0"/>
        <v>1321.8279395775985</v>
      </c>
      <c r="O22" s="35">
        <f t="shared" si="1"/>
        <v>356.12898748525294</v>
      </c>
      <c r="P22" s="35">
        <f t="shared" si="7"/>
        <v>851.3451618126721</v>
      </c>
      <c r="Q22" s="35">
        <f t="shared" si="2"/>
        <v>0</v>
      </c>
      <c r="R22" s="12">
        <f t="shared" si="3"/>
        <v>0</v>
      </c>
      <c r="S22" s="12">
        <f t="shared" si="4"/>
        <v>2134.680422864281</v>
      </c>
      <c r="T22" s="12">
        <f t="shared" si="8"/>
        <v>2.1837192625320965</v>
      </c>
      <c r="U22" s="12">
        <f t="shared" si="5"/>
        <v>4342.929514908973</v>
      </c>
      <c r="V22" s="12">
        <f t="shared" si="9"/>
        <v>2591.170279210715</v>
      </c>
    </row>
    <row r="23" spans="1:22" s="13" customFormat="1" ht="12.75">
      <c r="A23" s="10" t="s">
        <v>17</v>
      </c>
      <c r="B23" s="35">
        <v>69800</v>
      </c>
      <c r="C23" s="11">
        <f>ROUND('вспом. таб.'!B18/1000,1)</f>
        <v>118093.1</v>
      </c>
      <c r="D23" s="11">
        <f>ROUND('вспом. таб.'!C18/1000,1)</f>
        <v>20305.8</v>
      </c>
      <c r="E23" s="11">
        <f>ROUND('вспом. таб.'!E18/1000,1)</f>
        <v>12271.2</v>
      </c>
      <c r="F23" s="11">
        <f>ROUND('вспом. таб.'!F18/1000,1)</f>
        <v>0</v>
      </c>
      <c r="G23" s="11">
        <f>ROUND('вспом. таб.'!G18/1000,1)</f>
        <v>0</v>
      </c>
      <c r="H23" s="11">
        <f>ROUND('вспом. таб.'!D18/1000,1)</f>
        <v>238175.3</v>
      </c>
      <c r="I23" s="11">
        <v>15753.9</v>
      </c>
      <c r="J23" s="11">
        <f t="shared" si="6"/>
        <v>222421.4</v>
      </c>
      <c r="K23" s="11">
        <f>ROUND('вспом. таб.'!I18/1000,1)</f>
        <v>230.2</v>
      </c>
      <c r="L23" s="11">
        <f>ROUND('вспом. таб.'!H18/1000,1)</f>
        <v>-27351.6</v>
      </c>
      <c r="M23" s="38">
        <v>362108</v>
      </c>
      <c r="N23" s="35">
        <f t="shared" si="0"/>
        <v>1691.878223495702</v>
      </c>
      <c r="O23" s="35">
        <f t="shared" si="1"/>
        <v>290.9140401146132</v>
      </c>
      <c r="P23" s="35">
        <f t="shared" si="7"/>
        <v>401.5057306590258</v>
      </c>
      <c r="Q23" s="35">
        <f t="shared" si="2"/>
        <v>0</v>
      </c>
      <c r="R23" s="12">
        <f t="shared" si="3"/>
        <v>0</v>
      </c>
      <c r="S23" s="12">
        <f t="shared" si="4"/>
        <v>3412.253581661891</v>
      </c>
      <c r="T23" s="12">
        <f t="shared" si="8"/>
        <v>3.297994269340974</v>
      </c>
      <c r="U23" s="12">
        <f t="shared" si="5"/>
        <v>5579.650429799426</v>
      </c>
      <c r="V23" s="12">
        <f t="shared" si="9"/>
        <v>2393.097421203438</v>
      </c>
    </row>
    <row r="24" spans="1:22" s="13" customFormat="1" ht="12.75">
      <c r="A24" s="10" t="s">
        <v>18</v>
      </c>
      <c r="B24" s="35">
        <v>129682</v>
      </c>
      <c r="C24" s="11">
        <f>ROUND('вспом. таб.'!B19/1000,1)</f>
        <v>210178.6</v>
      </c>
      <c r="D24" s="11">
        <f>ROUND('вспом. таб.'!C19/1000,1)</f>
        <v>45835</v>
      </c>
      <c r="E24" s="11">
        <f>ROUND('вспом. таб.'!E19/1000,1)</f>
        <v>33317.1</v>
      </c>
      <c r="F24" s="11">
        <f>ROUND('вспом. таб.'!F19/1000,1)</f>
        <v>0</v>
      </c>
      <c r="G24" s="11">
        <f>ROUND('вспом. таб.'!G19/1000,1)</f>
        <v>0</v>
      </c>
      <c r="H24" s="11">
        <f>ROUND('вспом. таб.'!D19/1000,1)</f>
        <v>209323.9</v>
      </c>
      <c r="I24" s="11">
        <v>28206.8</v>
      </c>
      <c r="J24" s="11">
        <f t="shared" si="6"/>
        <v>181117.1</v>
      </c>
      <c r="K24" s="11">
        <f>ROUND('вспом. таб.'!I19/1000,1)</f>
        <v>217.2</v>
      </c>
      <c r="L24" s="11">
        <f>ROUND('вспом. таб.'!H19/1000,1)</f>
        <v>-14106.6</v>
      </c>
      <c r="M24" s="38">
        <v>484811.3</v>
      </c>
      <c r="N24" s="35">
        <f t="shared" si="0"/>
        <v>1620.7229993368394</v>
      </c>
      <c r="O24" s="35">
        <f t="shared" si="1"/>
        <v>353.44149535016425</v>
      </c>
      <c r="P24" s="35">
        <f t="shared" si="7"/>
        <v>474.4212766613716</v>
      </c>
      <c r="Q24" s="35">
        <f t="shared" si="2"/>
        <v>0</v>
      </c>
      <c r="R24" s="12">
        <f t="shared" si="3"/>
        <v>0</v>
      </c>
      <c r="S24" s="12">
        <f t="shared" si="4"/>
        <v>1614.1322619947257</v>
      </c>
      <c r="T24" s="12">
        <f t="shared" si="8"/>
        <v>1.6748662111935348</v>
      </c>
      <c r="U24" s="12">
        <f t="shared" si="5"/>
        <v>3847.2409432303634</v>
      </c>
      <c r="V24" s="12">
        <f t="shared" si="9"/>
        <v>2450.6161225150745</v>
      </c>
    </row>
    <row r="25" spans="1:22" s="13" customFormat="1" ht="12.75">
      <c r="A25" s="10" t="s">
        <v>19</v>
      </c>
      <c r="B25" s="35">
        <v>68045</v>
      </c>
      <c r="C25" s="11">
        <f>ROUND('вспом. таб.'!B20/1000,1)</f>
        <v>181605.4</v>
      </c>
      <c r="D25" s="11">
        <f>ROUND('вспом. таб.'!C20/1000,1)</f>
        <v>14734.3</v>
      </c>
      <c r="E25" s="11">
        <f>ROUND('вспом. таб.'!E20/1000,1)</f>
        <v>0</v>
      </c>
      <c r="F25" s="11">
        <f>ROUND('вспом. таб.'!F20/1000,1)</f>
        <v>0</v>
      </c>
      <c r="G25" s="11">
        <f>ROUND('вспом. таб.'!G20/1000,1)</f>
        <v>0</v>
      </c>
      <c r="H25" s="11">
        <f>ROUND('вспом. таб.'!D20/1000,1)</f>
        <v>158492.8</v>
      </c>
      <c r="I25" s="11">
        <v>0</v>
      </c>
      <c r="J25" s="11">
        <f t="shared" si="6"/>
        <v>158492.8</v>
      </c>
      <c r="K25" s="11">
        <f>ROUND('вспом. таб.'!I20/1000,1)</f>
        <v>0</v>
      </c>
      <c r="L25" s="11">
        <f>ROUND('вспом. таб.'!H20/1000,1)</f>
        <v>-5730.6</v>
      </c>
      <c r="M25" s="38">
        <v>349367.9</v>
      </c>
      <c r="N25" s="35">
        <f t="shared" si="0"/>
        <v>2668.9014622676173</v>
      </c>
      <c r="O25" s="35">
        <f t="shared" si="1"/>
        <v>216.5375854214123</v>
      </c>
      <c r="P25" s="35">
        <f t="shared" si="7"/>
        <v>0</v>
      </c>
      <c r="Q25" s="35">
        <f t="shared" si="2"/>
        <v>0</v>
      </c>
      <c r="R25" s="12">
        <f t="shared" si="3"/>
        <v>0</v>
      </c>
      <c r="S25" s="12">
        <f t="shared" si="4"/>
        <v>2329.2350650304943</v>
      </c>
      <c r="T25" s="12">
        <f t="shared" si="8"/>
        <v>0</v>
      </c>
      <c r="U25" s="12">
        <f t="shared" si="5"/>
        <v>5218.583290469543</v>
      </c>
      <c r="V25" s="12">
        <f t="shared" si="9"/>
        <v>2889.348225439048</v>
      </c>
    </row>
    <row r="26" spans="1:22" s="13" customFormat="1" ht="21" customHeight="1">
      <c r="A26" s="10" t="s">
        <v>20</v>
      </c>
      <c r="B26" s="14">
        <f aca="true" t="shared" si="10" ref="B26:K26">SUM(B8:B25)</f>
        <v>1791916</v>
      </c>
      <c r="C26" s="14">
        <f t="shared" si="10"/>
        <v>3364431.7</v>
      </c>
      <c r="D26" s="14">
        <f t="shared" si="10"/>
        <v>1016360.1000000001</v>
      </c>
      <c r="E26" s="14">
        <f t="shared" si="10"/>
        <v>272323.3</v>
      </c>
      <c r="F26" s="14">
        <f t="shared" si="10"/>
        <v>0</v>
      </c>
      <c r="G26" s="14">
        <f t="shared" si="10"/>
        <v>232547.69999999998</v>
      </c>
      <c r="H26" s="14">
        <f t="shared" si="10"/>
        <v>4229796</v>
      </c>
      <c r="I26" s="14">
        <f t="shared" si="10"/>
        <v>345329.9</v>
      </c>
      <c r="J26" s="11">
        <f t="shared" si="6"/>
        <v>3884466.1</v>
      </c>
      <c r="K26" s="14">
        <f t="shared" si="10"/>
        <v>2242.8</v>
      </c>
      <c r="L26" s="14">
        <f>SUM(L8:L25)</f>
        <v>-877200.6</v>
      </c>
      <c r="M26" s="14">
        <f>SUM(M8:M25)</f>
        <v>8254009.000000001</v>
      </c>
      <c r="N26" s="35">
        <f t="shared" si="0"/>
        <v>1877.5610575495728</v>
      </c>
      <c r="O26" s="35">
        <f t="shared" si="1"/>
        <v>567.1918214916325</v>
      </c>
      <c r="P26" s="35">
        <f t="shared" si="7"/>
        <v>344.6887019257599</v>
      </c>
      <c r="Q26" s="35">
        <f t="shared" si="2"/>
        <v>0</v>
      </c>
      <c r="R26" s="12">
        <f t="shared" si="3"/>
        <v>129.77600512524023</v>
      </c>
      <c r="S26" s="12">
        <f t="shared" si="4"/>
        <v>2360.487880012233</v>
      </c>
      <c r="T26" s="12">
        <f t="shared" si="8"/>
        <v>1.2516211697423318</v>
      </c>
      <c r="U26" s="12">
        <f t="shared" si="5"/>
        <v>5095.779936113078</v>
      </c>
      <c r="V26" s="12">
        <f t="shared" si="9"/>
        <v>2928.0075070483226</v>
      </c>
    </row>
    <row r="27" spans="1:21" s="15" customFormat="1" ht="12.75">
      <c r="A27" s="33"/>
      <c r="B27" s="33"/>
      <c r="C27" s="34"/>
      <c r="D27" s="34"/>
      <c r="E27" s="17"/>
      <c r="F27" s="17"/>
      <c r="G27" s="17"/>
      <c r="H27" s="17"/>
      <c r="I27" s="17"/>
      <c r="J27" s="17"/>
      <c r="K27" s="17"/>
      <c r="L27" s="42"/>
      <c r="M27" s="17"/>
      <c r="N27" s="17"/>
      <c r="O27" s="17"/>
      <c r="P27" s="17"/>
      <c r="Q27" s="17"/>
      <c r="R27" s="16"/>
      <c r="S27" s="16"/>
      <c r="T27" s="16"/>
      <c r="U27" s="16"/>
    </row>
    <row r="28" spans="2:21" s="15" customFormat="1" ht="12.75">
      <c r="B28" s="16"/>
      <c r="C28" s="16"/>
      <c r="D28" s="16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6"/>
      <c r="S28" s="16"/>
      <c r="T28" s="16"/>
      <c r="U28" s="16"/>
    </row>
    <row r="29" spans="1:21" s="15" customFormat="1" ht="18">
      <c r="A29" s="18"/>
      <c r="B29" s="19"/>
      <c r="C29" s="19"/>
      <c r="D29" s="19"/>
      <c r="E29" s="20"/>
      <c r="F29" s="20"/>
      <c r="G29" s="21"/>
      <c r="H29" s="21"/>
      <c r="I29" s="21"/>
      <c r="J29" s="21"/>
      <c r="K29" s="21"/>
      <c r="L29" s="21"/>
      <c r="M29" s="17"/>
      <c r="N29" s="17"/>
      <c r="O29" s="17"/>
      <c r="P29" s="17"/>
      <c r="Q29" s="17"/>
      <c r="R29" s="16"/>
      <c r="S29" s="16"/>
      <c r="T29" s="16"/>
      <c r="U29" s="16"/>
    </row>
    <row r="30" spans="2:21" s="15" customFormat="1" ht="12.75">
      <c r="B30" s="16"/>
      <c r="C30" s="16"/>
      <c r="D30" s="16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6"/>
      <c r="S30" s="16"/>
      <c r="T30" s="16"/>
      <c r="U30" s="16"/>
    </row>
    <row r="31" spans="2:21" s="15" customFormat="1" ht="12.75">
      <c r="B31" s="16"/>
      <c r="C31" s="16"/>
      <c r="D31" s="16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6"/>
      <c r="S31" s="16"/>
      <c r="T31" s="16"/>
      <c r="U31" s="16"/>
    </row>
    <row r="32" spans="1:21" s="15" customFormat="1" ht="12.75">
      <c r="A32" s="22"/>
      <c r="B32" s="16"/>
      <c r="C32" s="16"/>
      <c r="D32" s="16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6"/>
      <c r="S32" s="16"/>
      <c r="T32" s="16"/>
      <c r="U32" s="16"/>
    </row>
    <row r="33" spans="2:21" s="15" customFormat="1" ht="12.75">
      <c r="B33" s="16"/>
      <c r="C33" s="16"/>
      <c r="D33" s="16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6"/>
      <c r="S33" s="16"/>
      <c r="T33" s="16"/>
      <c r="U33" s="16"/>
    </row>
    <row r="34" spans="2:21" s="15" customFormat="1" ht="12.75">
      <c r="B34" s="16"/>
      <c r="C34" s="16"/>
      <c r="D34" s="16"/>
      <c r="E34" s="16"/>
      <c r="F34" s="16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6"/>
      <c r="S34" s="16"/>
      <c r="T34" s="16"/>
      <c r="U34" s="16"/>
    </row>
    <row r="35" spans="2:21" s="15" customFormat="1" ht="12.75">
      <c r="B35" s="16"/>
      <c r="C35" s="16"/>
      <c r="D35" s="16"/>
      <c r="E35" s="16"/>
      <c r="F35" s="16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6"/>
      <c r="S35" s="16"/>
      <c r="T35" s="16"/>
      <c r="U35" s="16"/>
    </row>
    <row r="36" spans="2:21" s="15" customFormat="1" ht="12.75">
      <c r="B36" s="16"/>
      <c r="C36" s="16"/>
      <c r="D36" s="16"/>
      <c r="E36" s="16"/>
      <c r="F36" s="16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6"/>
      <c r="S36" s="16"/>
      <c r="T36" s="16"/>
      <c r="U36" s="16"/>
    </row>
    <row r="37" spans="2:21" s="15" customFormat="1" ht="12.75">
      <c r="B37" s="16"/>
      <c r="C37" s="16"/>
      <c r="D37" s="16"/>
      <c r="E37" s="16"/>
      <c r="F37" s="16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6"/>
      <c r="S37" s="16"/>
      <c r="T37" s="16"/>
      <c r="U37" s="16"/>
    </row>
    <row r="38" spans="2:21" s="15" customFormat="1" ht="12.75">
      <c r="B38" s="16"/>
      <c r="C38" s="16"/>
      <c r="D38" s="16"/>
      <c r="E38" s="16"/>
      <c r="F38" s="16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6"/>
      <c r="S38" s="16"/>
      <c r="T38" s="16"/>
      <c r="U38" s="16"/>
    </row>
    <row r="39" spans="2:21" s="15" customFormat="1" ht="12.75">
      <c r="B39" s="16"/>
      <c r="C39" s="16"/>
      <c r="D39" s="16"/>
      <c r="E39" s="16"/>
      <c r="F39" s="16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6"/>
      <c r="S39" s="16"/>
      <c r="T39" s="16"/>
      <c r="U39" s="16"/>
    </row>
    <row r="40" spans="2:21" s="15" customFormat="1" ht="12.75">
      <c r="B40" s="16"/>
      <c r="C40" s="16"/>
      <c r="D40" s="16"/>
      <c r="E40" s="16"/>
      <c r="F40" s="16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6"/>
      <c r="S40" s="16"/>
      <c r="T40" s="16"/>
      <c r="U40" s="16"/>
    </row>
    <row r="41" spans="2:21" s="15" customFormat="1" ht="12.75">
      <c r="B41" s="16"/>
      <c r="C41" s="16"/>
      <c r="D41" s="16"/>
      <c r="E41" s="16"/>
      <c r="F41" s="16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6"/>
      <c r="S41" s="16"/>
      <c r="T41" s="16"/>
      <c r="U41" s="16"/>
    </row>
    <row r="42" spans="2:21" s="15" customFormat="1" ht="12.75">
      <c r="B42" s="16"/>
      <c r="C42" s="16"/>
      <c r="D42" s="16"/>
      <c r="E42" s="16"/>
      <c r="F42" s="16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6"/>
      <c r="S42" s="16"/>
      <c r="T42" s="16"/>
      <c r="U42" s="16"/>
    </row>
    <row r="43" spans="2:21" s="15" customFormat="1" ht="12.75">
      <c r="B43" s="16"/>
      <c r="C43" s="16"/>
      <c r="D43" s="16"/>
      <c r="E43" s="16"/>
      <c r="F43" s="16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6"/>
      <c r="S43" s="16"/>
      <c r="T43" s="16"/>
      <c r="U43" s="16"/>
    </row>
    <row r="44" spans="2:21" s="15" customFormat="1" ht="12.75">
      <c r="B44" s="16"/>
      <c r="C44" s="16"/>
      <c r="D44" s="16"/>
      <c r="E44" s="16"/>
      <c r="F44" s="16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6"/>
      <c r="S44" s="16"/>
      <c r="T44" s="16"/>
      <c r="U44" s="16"/>
    </row>
    <row r="45" spans="2:21" s="15" customFormat="1" ht="12.75">
      <c r="B45" s="16"/>
      <c r="C45" s="16"/>
      <c r="D45" s="16"/>
      <c r="E45" s="16"/>
      <c r="F45" s="16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6"/>
      <c r="S45" s="16"/>
      <c r="T45" s="16"/>
      <c r="U45" s="16"/>
    </row>
    <row r="46" spans="2:21" s="15" customFormat="1" ht="12.75">
      <c r="B46" s="16"/>
      <c r="C46" s="16"/>
      <c r="D46" s="16"/>
      <c r="E46" s="16"/>
      <c r="F46" s="16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6"/>
      <c r="S46" s="16"/>
      <c r="T46" s="16"/>
      <c r="U46" s="16"/>
    </row>
    <row r="47" spans="2:21" s="15" customFormat="1" ht="12.75">
      <c r="B47" s="16"/>
      <c r="C47" s="16"/>
      <c r="D47" s="16"/>
      <c r="E47" s="16"/>
      <c r="F47" s="16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6"/>
      <c r="S47" s="16"/>
      <c r="T47" s="16"/>
      <c r="U47" s="16"/>
    </row>
    <row r="48" spans="2:21" s="15" customFormat="1" ht="12.75">
      <c r="B48" s="16"/>
      <c r="C48" s="16"/>
      <c r="D48" s="16"/>
      <c r="E48" s="16"/>
      <c r="F48" s="16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6"/>
      <c r="S48" s="16"/>
      <c r="T48" s="16"/>
      <c r="U48" s="16"/>
    </row>
    <row r="49" spans="2:21" s="15" customFormat="1" ht="12.75">
      <c r="B49" s="16"/>
      <c r="C49" s="16"/>
      <c r="D49" s="16"/>
      <c r="E49" s="16"/>
      <c r="F49" s="16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6"/>
      <c r="S49" s="16"/>
      <c r="T49" s="16"/>
      <c r="U49" s="16"/>
    </row>
    <row r="50" spans="2:21" s="15" customFormat="1" ht="12.75">
      <c r="B50" s="16"/>
      <c r="C50" s="16"/>
      <c r="D50" s="16"/>
      <c r="E50" s="16"/>
      <c r="F50" s="16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6"/>
      <c r="S50" s="16"/>
      <c r="T50" s="16"/>
      <c r="U50" s="16"/>
    </row>
    <row r="51" spans="2:21" s="15" customFormat="1" ht="12.75">
      <c r="B51" s="16"/>
      <c r="C51" s="16"/>
      <c r="D51" s="16"/>
      <c r="E51" s="16"/>
      <c r="F51" s="16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6"/>
      <c r="S51" s="16"/>
      <c r="T51" s="16"/>
      <c r="U51" s="16"/>
    </row>
    <row r="52" spans="2:21" s="15" customFormat="1" ht="12.75">
      <c r="B52" s="16"/>
      <c r="C52" s="16"/>
      <c r="D52" s="16"/>
      <c r="E52" s="16"/>
      <c r="F52" s="16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6"/>
      <c r="S52" s="16"/>
      <c r="T52" s="16"/>
      <c r="U52" s="16"/>
    </row>
    <row r="53" spans="2:21" s="15" customFormat="1" ht="12.75">
      <c r="B53" s="16"/>
      <c r="C53" s="16"/>
      <c r="D53" s="16"/>
      <c r="E53" s="16"/>
      <c r="F53" s="16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6"/>
      <c r="S53" s="16"/>
      <c r="T53" s="16"/>
      <c r="U53" s="16"/>
    </row>
    <row r="54" spans="2:21" s="15" customFormat="1" ht="12.75">
      <c r="B54" s="16"/>
      <c r="C54" s="16"/>
      <c r="D54" s="16"/>
      <c r="E54" s="16"/>
      <c r="F54" s="16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6"/>
      <c r="S54" s="16"/>
      <c r="T54" s="16"/>
      <c r="U54" s="16"/>
    </row>
    <row r="55" spans="2:21" s="15" customFormat="1" ht="12.75">
      <c r="B55" s="16"/>
      <c r="C55" s="16"/>
      <c r="D55" s="16"/>
      <c r="E55" s="16"/>
      <c r="F55" s="16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6"/>
      <c r="S55" s="16"/>
      <c r="T55" s="16"/>
      <c r="U55" s="16"/>
    </row>
    <row r="56" spans="2:21" s="15" customFormat="1" ht="12.75"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</row>
    <row r="57" spans="2:21" s="15" customFormat="1" ht="12.75"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</row>
    <row r="58" spans="2:21" s="15" customFormat="1" ht="12.75"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</row>
    <row r="59" spans="2:21" s="15" customFormat="1" ht="12.75"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</row>
    <row r="60" spans="2:21" s="15" customFormat="1" ht="12.75"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</row>
    <row r="61" spans="2:21" s="15" customFormat="1" ht="12.75"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</row>
    <row r="62" spans="2:21" s="15" customFormat="1" ht="12.75"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</row>
    <row r="63" spans="2:21" s="15" customFormat="1" ht="12.75"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</row>
    <row r="64" spans="2:21" s="15" customFormat="1" ht="12.75"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</row>
    <row r="65" spans="2:21" s="15" customFormat="1" ht="12.75"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</row>
    <row r="66" spans="2:21" s="15" customFormat="1" ht="12.75"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</row>
    <row r="67" spans="2:21" s="15" customFormat="1" ht="12.75"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</row>
    <row r="68" spans="2:21" s="15" customFormat="1" ht="12.75"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</row>
    <row r="69" spans="2:21" s="15" customFormat="1" ht="12.75"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</row>
    <row r="70" spans="2:21" s="15" customFormat="1" ht="12.75"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</row>
    <row r="71" spans="2:21" s="15" customFormat="1" ht="12.75"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</row>
    <row r="72" spans="2:21" s="15" customFormat="1" ht="12.75"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</row>
    <row r="73" spans="2:21" s="15" customFormat="1" ht="12.75"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</row>
    <row r="74" spans="2:21" s="15" customFormat="1" ht="12.75"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</row>
    <row r="75" spans="2:21" s="15" customFormat="1" ht="12.75"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</row>
    <row r="76" spans="2:21" s="15" customFormat="1" ht="12.75"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</row>
    <row r="77" spans="2:21" s="15" customFormat="1" ht="12.75"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</row>
    <row r="78" spans="2:21" s="15" customFormat="1" ht="12.75"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</row>
    <row r="79" spans="2:21" s="15" customFormat="1" ht="12.75"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</row>
    <row r="80" spans="2:21" s="15" customFormat="1" ht="12.75"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</row>
    <row r="81" spans="2:21" s="15" customFormat="1" ht="12.75"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</row>
    <row r="82" spans="2:21" s="15" customFormat="1" ht="12.75"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</row>
    <row r="83" spans="2:21" s="15" customFormat="1" ht="12.75"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</row>
    <row r="84" spans="2:21" s="15" customFormat="1" ht="12.75"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</row>
    <row r="85" spans="2:21" s="15" customFormat="1" ht="12.75"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</row>
    <row r="86" spans="2:21" s="15" customFormat="1" ht="12.75"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</row>
    <row r="87" spans="2:21" s="15" customFormat="1" ht="12.75"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</row>
    <row r="88" spans="2:21" s="15" customFormat="1" ht="12.75"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</row>
    <row r="89" spans="2:21" s="15" customFormat="1" ht="12.75"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</row>
    <row r="90" spans="2:21" s="15" customFormat="1" ht="12.75"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</row>
    <row r="91" spans="2:21" s="15" customFormat="1" ht="12.75"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</row>
    <row r="92" spans="2:21" s="15" customFormat="1" ht="12.75"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</row>
    <row r="93" spans="2:21" s="15" customFormat="1" ht="12.75"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</row>
    <row r="94" spans="2:21" s="15" customFormat="1" ht="12.75"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</row>
    <row r="95" spans="2:21" s="15" customFormat="1" ht="12.75"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</row>
    <row r="96" spans="2:21" s="15" customFormat="1" ht="12.75"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</row>
    <row r="97" spans="2:21" s="15" customFormat="1" ht="12.75"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</row>
    <row r="98" spans="2:21" s="15" customFormat="1" ht="12.75"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</row>
    <row r="99" spans="2:21" s="15" customFormat="1" ht="12.75"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</row>
    <row r="100" spans="2:21" s="15" customFormat="1" ht="12.75"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</row>
    <row r="101" spans="2:21" s="15" customFormat="1" ht="12.75"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</row>
    <row r="102" spans="2:21" s="15" customFormat="1" ht="12.75"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</row>
    <row r="103" spans="2:21" s="15" customFormat="1" ht="12.75"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</row>
    <row r="104" spans="2:21" s="15" customFormat="1" ht="12.75"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</row>
    <row r="105" spans="2:21" s="15" customFormat="1" ht="12.75"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</row>
    <row r="106" spans="2:21" s="15" customFormat="1" ht="12.75"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</row>
    <row r="107" spans="2:21" s="15" customFormat="1" ht="12.75"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</row>
    <row r="108" spans="2:21" s="15" customFormat="1" ht="12.75"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</row>
    <row r="109" spans="2:21" s="15" customFormat="1" ht="12.75"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</row>
    <row r="110" spans="2:21" s="15" customFormat="1" ht="12.75"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</row>
    <row r="111" spans="2:21" s="15" customFormat="1" ht="12.75"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</row>
    <row r="112" spans="2:21" s="15" customFormat="1" ht="12.75"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</row>
    <row r="113" spans="2:21" s="15" customFormat="1" ht="12.75"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</row>
    <row r="114" spans="2:21" s="15" customFormat="1" ht="12.75"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</row>
    <row r="115" spans="2:21" s="15" customFormat="1" ht="12.75"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</row>
    <row r="116" spans="2:21" s="15" customFormat="1" ht="12.75"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</row>
    <row r="117" spans="2:21" s="15" customFormat="1" ht="12.75"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</row>
    <row r="118" spans="2:21" s="15" customFormat="1" ht="12.75"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</row>
    <row r="119" spans="2:21" s="15" customFormat="1" ht="12.75"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</row>
    <row r="120" spans="2:21" s="15" customFormat="1" ht="12.75"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</row>
    <row r="121" spans="2:21" s="15" customFormat="1" ht="12.75"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</row>
    <row r="122" spans="2:21" s="15" customFormat="1" ht="12.75"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</row>
    <row r="123" spans="2:21" s="15" customFormat="1" ht="12.75"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</row>
    <row r="124" spans="2:21" s="15" customFormat="1" ht="12.75"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</row>
    <row r="125" spans="2:21" s="15" customFormat="1" ht="12.75"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</row>
    <row r="126" spans="2:21" s="15" customFormat="1" ht="12.75"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</row>
    <row r="127" spans="2:21" s="15" customFormat="1" ht="12.75"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</row>
    <row r="128" spans="2:21" s="15" customFormat="1" ht="12.75"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</row>
    <row r="129" spans="2:21" s="15" customFormat="1" ht="12.75"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</row>
    <row r="130" spans="2:21" s="15" customFormat="1" ht="12.75"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</row>
    <row r="131" spans="2:21" s="15" customFormat="1" ht="12.75"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</row>
    <row r="132" spans="2:21" s="15" customFormat="1" ht="12.75"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</row>
    <row r="133" spans="2:21" s="15" customFormat="1" ht="12.75"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</row>
    <row r="134" spans="2:21" s="15" customFormat="1" ht="12.75"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</row>
    <row r="135" spans="2:21" s="15" customFormat="1" ht="12.75"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</row>
    <row r="136" spans="2:21" s="15" customFormat="1" ht="12.75"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</row>
    <row r="137" spans="2:21" s="15" customFormat="1" ht="12.75"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</row>
    <row r="138" spans="2:21" s="15" customFormat="1" ht="12.75"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</row>
    <row r="139" spans="2:21" s="15" customFormat="1" ht="12.75"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</row>
    <row r="140" spans="2:21" s="15" customFormat="1" ht="12.75"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</row>
    <row r="141" spans="2:21" s="15" customFormat="1" ht="12.75"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</row>
    <row r="142" spans="2:21" s="15" customFormat="1" ht="12.75"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</row>
    <row r="143" spans="2:21" s="15" customFormat="1" ht="12.75"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</row>
    <row r="144" spans="2:21" s="15" customFormat="1" ht="12.75"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</row>
    <row r="145" spans="2:21" s="15" customFormat="1" ht="12.75"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</row>
    <row r="146" spans="2:21" s="15" customFormat="1" ht="12.75"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</row>
    <row r="147" spans="2:21" s="15" customFormat="1" ht="12.75"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</row>
    <row r="148" spans="2:21" s="15" customFormat="1" ht="12.75"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</row>
    <row r="149" spans="2:21" s="15" customFormat="1" ht="12.75"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</row>
    <row r="150" spans="2:21" s="15" customFormat="1" ht="12.75"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</row>
    <row r="151" spans="2:21" s="15" customFormat="1" ht="12.75"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</row>
    <row r="152" spans="2:21" s="15" customFormat="1" ht="12.75"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</row>
    <row r="153" spans="2:21" s="15" customFormat="1" ht="12.75"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</row>
    <row r="154" spans="2:21" s="15" customFormat="1" ht="12.75"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</row>
    <row r="155" spans="2:21" s="15" customFormat="1" ht="12.75"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</row>
    <row r="156" spans="2:21" s="15" customFormat="1" ht="12.75"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</row>
    <row r="157" spans="2:21" s="15" customFormat="1" ht="12.75"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</row>
    <row r="158" spans="2:21" s="15" customFormat="1" ht="12.75"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</row>
    <row r="159" spans="2:21" s="15" customFormat="1" ht="12.75"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</row>
    <row r="160" spans="2:21" s="15" customFormat="1" ht="12.75"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</row>
    <row r="161" spans="2:21" s="15" customFormat="1" ht="12.75"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</row>
    <row r="162" spans="2:21" s="15" customFormat="1" ht="12.75"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</row>
    <row r="163" spans="2:21" s="15" customFormat="1" ht="12.75"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</row>
    <row r="164" spans="2:21" s="15" customFormat="1" ht="12.75"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</row>
    <row r="165" spans="2:21" s="15" customFormat="1" ht="12.75"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</row>
    <row r="166" spans="2:21" s="15" customFormat="1" ht="12.75"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</row>
    <row r="167" spans="2:21" s="15" customFormat="1" ht="12.75"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</row>
    <row r="168" spans="2:21" s="15" customFormat="1" ht="12.75"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</row>
    <row r="169" spans="2:21" s="15" customFormat="1" ht="12.75"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</row>
    <row r="170" spans="2:21" s="15" customFormat="1" ht="12.75"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</row>
    <row r="171" spans="2:21" s="15" customFormat="1" ht="12.75"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</row>
    <row r="172" spans="2:21" s="15" customFormat="1" ht="12.75"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</row>
    <row r="173" spans="2:21" s="15" customFormat="1" ht="12.75"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</row>
    <row r="174" spans="2:21" s="15" customFormat="1" ht="12.75"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</row>
    <row r="175" spans="2:21" s="15" customFormat="1" ht="12.75"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</row>
    <row r="176" spans="2:21" s="15" customFormat="1" ht="12.75"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</row>
    <row r="177" spans="2:21" s="15" customFormat="1" ht="12.75"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</row>
    <row r="178" spans="2:21" s="15" customFormat="1" ht="12.75"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</row>
    <row r="179" spans="2:21" s="15" customFormat="1" ht="12.75"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</row>
    <row r="180" spans="2:21" s="15" customFormat="1" ht="12.75"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</row>
    <row r="181" spans="2:21" s="15" customFormat="1" ht="12.75"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</row>
    <row r="182" spans="2:21" s="15" customFormat="1" ht="12.75"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</row>
    <row r="183" spans="2:21" s="15" customFormat="1" ht="12.75"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</row>
    <row r="184" spans="2:21" s="15" customFormat="1" ht="12.75"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</row>
    <row r="185" spans="2:21" s="15" customFormat="1" ht="12.75"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</row>
    <row r="186" spans="2:21" s="15" customFormat="1" ht="12.75"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</row>
    <row r="187" spans="2:21" s="15" customFormat="1" ht="12.75"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</row>
    <row r="188" spans="2:21" s="15" customFormat="1" ht="12.75"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</row>
    <row r="189" spans="2:21" s="15" customFormat="1" ht="12.75"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</row>
    <row r="190" spans="2:21" s="15" customFormat="1" ht="12.75"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</row>
    <row r="191" spans="2:21" s="15" customFormat="1" ht="12.75"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</row>
    <row r="192" spans="2:21" s="15" customFormat="1" ht="12.75"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</row>
    <row r="193" spans="2:21" s="15" customFormat="1" ht="12.75"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</row>
    <row r="194" spans="2:21" s="15" customFormat="1" ht="12.75"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</row>
    <row r="195" spans="2:21" s="15" customFormat="1" ht="12.75"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</row>
    <row r="196" spans="2:21" s="15" customFormat="1" ht="12.75"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</row>
    <row r="197" spans="2:21" s="15" customFormat="1" ht="12.75"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</row>
    <row r="198" spans="2:21" s="15" customFormat="1" ht="12.75">
      <c r="B198" s="16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</row>
    <row r="199" spans="2:21" s="15" customFormat="1" ht="12.75">
      <c r="B199" s="16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</row>
    <row r="200" spans="2:21" s="15" customFormat="1" ht="12.75">
      <c r="B200" s="16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</row>
    <row r="201" spans="2:21" s="15" customFormat="1" ht="12.75">
      <c r="B201" s="16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</row>
    <row r="202" spans="2:21" s="15" customFormat="1" ht="12.75">
      <c r="B202" s="16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</row>
    <row r="203" spans="2:21" s="15" customFormat="1" ht="12.75">
      <c r="B203" s="16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</row>
    <row r="204" spans="2:21" s="15" customFormat="1" ht="12.75">
      <c r="B204" s="16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</row>
    <row r="205" spans="2:21" s="15" customFormat="1" ht="12.75">
      <c r="B205" s="16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</row>
    <row r="206" spans="2:21" s="15" customFormat="1" ht="12.75">
      <c r="B206" s="16"/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</row>
    <row r="207" spans="2:21" s="15" customFormat="1" ht="12.75">
      <c r="B207" s="16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</row>
    <row r="208" spans="2:21" s="15" customFormat="1" ht="12.75">
      <c r="B208" s="16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</row>
    <row r="209" spans="2:21" s="15" customFormat="1" ht="12.75">
      <c r="B209" s="16"/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</row>
    <row r="210" spans="2:21" s="15" customFormat="1" ht="12.75">
      <c r="B210" s="16"/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</row>
    <row r="211" spans="2:21" s="15" customFormat="1" ht="12.75">
      <c r="B211" s="16"/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</row>
    <row r="212" spans="2:21" s="15" customFormat="1" ht="12.75">
      <c r="B212" s="16"/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</row>
    <row r="213" spans="2:21" s="15" customFormat="1" ht="12.75">
      <c r="B213" s="16"/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</row>
    <row r="214" spans="2:21" s="15" customFormat="1" ht="12.75">
      <c r="B214" s="16"/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</row>
    <row r="215" spans="2:21" s="15" customFormat="1" ht="12.75">
      <c r="B215" s="16"/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</row>
    <row r="216" spans="2:21" s="15" customFormat="1" ht="12.75">
      <c r="B216" s="16"/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</row>
    <row r="217" spans="2:21" s="15" customFormat="1" ht="12.75">
      <c r="B217" s="16"/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</row>
    <row r="218" spans="2:21" s="15" customFormat="1" ht="12.75">
      <c r="B218" s="16"/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</row>
    <row r="219" spans="2:21" s="15" customFormat="1" ht="12.75">
      <c r="B219" s="16"/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</row>
    <row r="220" spans="2:21" s="15" customFormat="1" ht="12.75">
      <c r="B220" s="16"/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</row>
    <row r="221" spans="2:21" s="15" customFormat="1" ht="12.75">
      <c r="B221" s="16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</row>
    <row r="222" spans="2:21" s="15" customFormat="1" ht="12.75">
      <c r="B222" s="16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</row>
    <row r="223" spans="2:21" s="15" customFormat="1" ht="12.75">
      <c r="B223" s="16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</row>
    <row r="224" spans="2:21" s="15" customFormat="1" ht="12.75">
      <c r="B224" s="16"/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</row>
    <row r="225" spans="2:21" s="15" customFormat="1" ht="12.75">
      <c r="B225" s="16"/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</row>
    <row r="226" spans="2:21" s="15" customFormat="1" ht="12.75">
      <c r="B226" s="16"/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</row>
    <row r="227" spans="2:21" s="15" customFormat="1" ht="12.75">
      <c r="B227" s="16"/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</row>
    <row r="228" spans="2:21" s="15" customFormat="1" ht="12.75">
      <c r="B228" s="16"/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</row>
    <row r="229" spans="2:21" s="15" customFormat="1" ht="12.75">
      <c r="B229" s="16"/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</row>
    <row r="230" spans="2:21" s="15" customFormat="1" ht="12.75">
      <c r="B230" s="16"/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</row>
    <row r="231" spans="2:21" s="15" customFormat="1" ht="12.75">
      <c r="B231" s="16"/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</row>
    <row r="232" spans="2:21" s="15" customFormat="1" ht="12.75">
      <c r="B232" s="16"/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</row>
    <row r="233" spans="2:21" s="15" customFormat="1" ht="12.75">
      <c r="B233" s="16"/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</row>
    <row r="234" spans="2:21" s="15" customFormat="1" ht="12.75">
      <c r="B234" s="16"/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</row>
    <row r="235" spans="2:21" s="15" customFormat="1" ht="12.75">
      <c r="B235" s="16"/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</row>
    <row r="236" spans="2:21" s="15" customFormat="1" ht="12.75">
      <c r="B236" s="16"/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</row>
    <row r="237" spans="2:21" s="15" customFormat="1" ht="12.75">
      <c r="B237" s="16"/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</row>
    <row r="238" spans="2:21" s="15" customFormat="1" ht="12.75">
      <c r="B238" s="16"/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</row>
    <row r="239" spans="2:21" s="15" customFormat="1" ht="12.75">
      <c r="B239" s="16"/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</row>
    <row r="240" spans="2:21" s="15" customFormat="1" ht="12.75">
      <c r="B240" s="16"/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</row>
    <row r="241" spans="2:21" s="15" customFormat="1" ht="12.75">
      <c r="B241" s="16"/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</row>
    <row r="242" spans="2:21" s="15" customFormat="1" ht="12.75">
      <c r="B242" s="16"/>
      <c r="C242" s="16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</row>
    <row r="243" spans="2:21" s="15" customFormat="1" ht="12.75">
      <c r="B243" s="16"/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</row>
    <row r="244" spans="2:21" s="15" customFormat="1" ht="12.75">
      <c r="B244" s="16"/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</row>
    <row r="245" spans="2:21" s="15" customFormat="1" ht="12.75">
      <c r="B245" s="16"/>
      <c r="C245" s="16"/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</row>
    <row r="246" spans="2:21" s="15" customFormat="1" ht="12.75">
      <c r="B246" s="16"/>
      <c r="C246" s="16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</row>
    <row r="247" spans="2:21" s="15" customFormat="1" ht="12.75">
      <c r="B247" s="16"/>
      <c r="C247" s="16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</row>
    <row r="248" spans="2:21" s="15" customFormat="1" ht="12.75">
      <c r="B248" s="16"/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</row>
    <row r="249" spans="2:21" s="15" customFormat="1" ht="12.75">
      <c r="B249" s="16"/>
      <c r="C249" s="16"/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</row>
    <row r="250" spans="2:21" s="15" customFormat="1" ht="12.75">
      <c r="B250" s="16"/>
      <c r="C250" s="16"/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</row>
    <row r="251" spans="2:21" s="15" customFormat="1" ht="12.75">
      <c r="B251" s="16"/>
      <c r="C251" s="16"/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</row>
    <row r="252" spans="2:21" s="15" customFormat="1" ht="12.75">
      <c r="B252" s="16"/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</row>
    <row r="253" spans="2:21" s="15" customFormat="1" ht="12.75">
      <c r="B253" s="16"/>
      <c r="C253" s="16"/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</row>
    <row r="254" spans="2:21" s="15" customFormat="1" ht="12.75">
      <c r="B254" s="16"/>
      <c r="C254" s="16"/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</row>
    <row r="255" spans="2:21" s="15" customFormat="1" ht="12.75">
      <c r="B255" s="16"/>
      <c r="C255" s="16"/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</row>
    <row r="256" spans="2:21" s="15" customFormat="1" ht="12.75">
      <c r="B256" s="16"/>
      <c r="C256" s="16"/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</row>
    <row r="257" spans="2:21" s="15" customFormat="1" ht="12.75">
      <c r="B257" s="16"/>
      <c r="C257" s="16"/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</row>
    <row r="258" spans="2:21" s="15" customFormat="1" ht="12.75">
      <c r="B258" s="16"/>
      <c r="C258" s="16"/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</row>
    <row r="259" spans="2:21" s="15" customFormat="1" ht="12.75">
      <c r="B259" s="16"/>
      <c r="C259" s="16"/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</row>
    <row r="260" spans="2:21" s="15" customFormat="1" ht="12.75">
      <c r="B260" s="16"/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</row>
    <row r="261" spans="2:21" s="15" customFormat="1" ht="12.75">
      <c r="B261" s="16"/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</row>
    <row r="262" spans="2:21" s="15" customFormat="1" ht="12.75">
      <c r="B262" s="16"/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</row>
    <row r="263" spans="2:21" s="15" customFormat="1" ht="12.75">
      <c r="B263" s="16"/>
      <c r="C263" s="16"/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</row>
    <row r="264" spans="2:21" s="15" customFormat="1" ht="12.75">
      <c r="B264" s="16"/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</row>
    <row r="265" spans="2:21" s="15" customFormat="1" ht="12.75">
      <c r="B265" s="16"/>
      <c r="C265" s="16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</row>
    <row r="266" spans="2:21" s="15" customFormat="1" ht="12.75">
      <c r="B266" s="16"/>
      <c r="C266" s="16"/>
      <c r="D266" s="16"/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</row>
    <row r="267" spans="2:21" s="15" customFormat="1" ht="12.75">
      <c r="B267" s="16"/>
      <c r="C267" s="16"/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</row>
    <row r="268" spans="2:21" s="15" customFormat="1" ht="12.75">
      <c r="B268" s="16"/>
      <c r="C268" s="16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</row>
    <row r="269" s="15" customFormat="1" ht="12.75"/>
    <row r="270" s="15" customFormat="1" ht="12.75"/>
    <row r="271" s="15" customFormat="1" ht="12.75"/>
    <row r="272" s="15" customFormat="1" ht="12.75"/>
    <row r="273" s="15" customFormat="1" ht="12.75"/>
    <row r="274" s="15" customFormat="1" ht="12.75"/>
    <row r="275" s="15" customFormat="1" ht="12.75"/>
    <row r="276" s="15" customFormat="1" ht="12.75"/>
    <row r="277" s="15" customFormat="1" ht="12.75"/>
    <row r="278" s="15" customFormat="1" ht="12.75"/>
    <row r="279" s="15" customFormat="1" ht="12.75"/>
    <row r="280" s="15" customFormat="1" ht="12.75"/>
    <row r="281" s="15" customFormat="1" ht="12.75"/>
    <row r="282" s="15" customFormat="1" ht="12.75"/>
    <row r="283" s="15" customFormat="1" ht="12.75"/>
    <row r="284" s="15" customFormat="1" ht="12.75"/>
    <row r="285" s="15" customFormat="1" ht="12.75"/>
    <row r="286" s="15" customFormat="1" ht="12.75"/>
    <row r="287" s="15" customFormat="1" ht="12.75"/>
    <row r="288" s="15" customFormat="1" ht="12.75"/>
    <row r="289" s="15" customFormat="1" ht="12.75"/>
    <row r="290" s="15" customFormat="1" ht="12.75"/>
    <row r="291" s="15" customFormat="1" ht="12.75"/>
    <row r="292" s="15" customFormat="1" ht="12.75"/>
    <row r="293" s="15" customFormat="1" ht="12.75"/>
    <row r="294" s="15" customFormat="1" ht="12.75"/>
    <row r="295" s="15" customFormat="1" ht="12.75"/>
    <row r="296" s="15" customFormat="1" ht="12.75"/>
    <row r="297" s="15" customFormat="1" ht="12.75"/>
    <row r="298" s="15" customFormat="1" ht="12.75"/>
    <row r="299" s="15" customFormat="1" ht="12.75"/>
    <row r="300" s="15" customFormat="1" ht="12.75"/>
    <row r="301" s="15" customFormat="1" ht="12.75"/>
    <row r="302" s="15" customFormat="1" ht="12.75"/>
    <row r="303" s="15" customFormat="1" ht="12.75"/>
    <row r="304" s="15" customFormat="1" ht="12.75"/>
    <row r="305" s="15" customFormat="1" ht="12.75"/>
    <row r="306" s="15" customFormat="1" ht="12.75"/>
    <row r="307" s="15" customFormat="1" ht="12.75"/>
    <row r="308" s="15" customFormat="1" ht="12.75"/>
    <row r="309" s="15" customFormat="1" ht="12.75"/>
    <row r="310" s="15" customFormat="1" ht="12.75"/>
    <row r="311" s="15" customFormat="1" ht="12.75"/>
    <row r="312" s="15" customFormat="1" ht="12.75"/>
    <row r="313" s="15" customFormat="1" ht="12.75"/>
    <row r="314" s="15" customFormat="1" ht="12.75"/>
    <row r="315" s="15" customFormat="1" ht="12.75"/>
    <row r="316" s="15" customFormat="1" ht="12.75"/>
    <row r="317" s="15" customFormat="1" ht="12.75"/>
    <row r="318" s="15" customFormat="1" ht="12.75"/>
    <row r="319" s="15" customFormat="1" ht="12.75"/>
    <row r="320" s="15" customFormat="1" ht="12.75"/>
    <row r="321" s="15" customFormat="1" ht="12.75"/>
    <row r="322" s="15" customFormat="1" ht="12.75"/>
    <row r="323" s="15" customFormat="1" ht="12.75"/>
    <row r="324" s="15" customFormat="1" ht="12.75"/>
    <row r="325" s="15" customFormat="1" ht="12.75"/>
    <row r="326" s="15" customFormat="1" ht="12.75"/>
    <row r="327" s="15" customFormat="1" ht="12.75"/>
    <row r="328" s="15" customFormat="1" ht="12.75"/>
    <row r="329" s="15" customFormat="1" ht="12.75"/>
    <row r="330" s="15" customFormat="1" ht="12.75"/>
    <row r="331" s="15" customFormat="1" ht="12.75"/>
    <row r="332" s="15" customFormat="1" ht="12.75"/>
    <row r="333" s="15" customFormat="1" ht="12.75"/>
    <row r="334" s="15" customFormat="1" ht="12.75"/>
    <row r="335" s="15" customFormat="1" ht="12.75"/>
    <row r="336" s="15" customFormat="1" ht="12.75"/>
    <row r="337" s="15" customFormat="1" ht="12.75"/>
    <row r="338" s="15" customFormat="1" ht="12.75"/>
    <row r="339" s="15" customFormat="1" ht="12.75"/>
    <row r="340" s="15" customFormat="1" ht="12.75"/>
    <row r="341" s="15" customFormat="1" ht="12.75"/>
    <row r="342" s="15" customFormat="1" ht="12.75"/>
    <row r="343" s="15" customFormat="1" ht="12.75"/>
    <row r="344" s="15" customFormat="1" ht="12.75"/>
    <row r="345" s="15" customFormat="1" ht="12.75"/>
    <row r="346" s="15" customFormat="1" ht="12.75"/>
    <row r="347" s="15" customFormat="1" ht="12.75"/>
    <row r="348" s="15" customFormat="1" ht="12.75"/>
    <row r="349" s="15" customFormat="1" ht="12.75"/>
    <row r="350" s="15" customFormat="1" ht="12.75"/>
    <row r="351" s="15" customFormat="1" ht="12.75"/>
    <row r="352" s="15" customFormat="1" ht="12.75"/>
    <row r="353" s="15" customFormat="1" ht="12.75"/>
    <row r="354" s="15" customFormat="1" ht="12.75"/>
    <row r="355" s="15" customFormat="1" ht="12.75"/>
    <row r="356" s="15" customFormat="1" ht="12.75"/>
    <row r="357" s="15" customFormat="1" ht="12.75"/>
    <row r="358" s="15" customFormat="1" ht="12.75"/>
    <row r="359" s="15" customFormat="1" ht="12.75"/>
    <row r="360" s="15" customFormat="1" ht="12.75"/>
    <row r="361" s="15" customFormat="1" ht="12.75"/>
    <row r="362" s="15" customFormat="1" ht="12.75"/>
    <row r="363" s="15" customFormat="1" ht="12.75"/>
    <row r="364" s="15" customFormat="1" ht="12.75"/>
    <row r="365" s="15" customFormat="1" ht="12.75"/>
    <row r="366" s="15" customFormat="1" ht="12.75"/>
    <row r="367" s="15" customFormat="1" ht="12.75"/>
    <row r="368" s="15" customFormat="1" ht="12.75"/>
    <row r="369" s="15" customFormat="1" ht="12.75"/>
    <row r="370" s="15" customFormat="1" ht="12.75"/>
    <row r="371" s="15" customFormat="1" ht="12.75"/>
    <row r="372" s="15" customFormat="1" ht="12.75"/>
    <row r="373" s="15" customFormat="1" ht="12.75"/>
    <row r="374" s="15" customFormat="1" ht="12.75"/>
    <row r="375" s="15" customFormat="1" ht="12.75"/>
    <row r="376" s="15" customFormat="1" ht="12.75"/>
    <row r="377" s="15" customFormat="1" ht="12.75"/>
    <row r="378" s="15" customFormat="1" ht="12.75"/>
    <row r="379" s="15" customFormat="1" ht="12.75"/>
    <row r="380" s="15" customFormat="1" ht="12.75"/>
    <row r="381" s="15" customFormat="1" ht="12.75"/>
    <row r="382" s="15" customFormat="1" ht="12.75"/>
    <row r="383" s="15" customFormat="1" ht="12.75"/>
    <row r="384" s="15" customFormat="1" ht="12.75"/>
    <row r="385" s="15" customFormat="1" ht="12.75"/>
    <row r="386" s="15" customFormat="1" ht="12.75"/>
    <row r="387" s="15" customFormat="1" ht="12.75"/>
    <row r="388" s="15" customFormat="1" ht="12.75"/>
    <row r="389" s="15" customFormat="1" ht="12.75"/>
    <row r="390" s="15" customFormat="1" ht="12.75"/>
    <row r="391" s="15" customFormat="1" ht="12.75"/>
    <row r="392" s="15" customFormat="1" ht="12.75"/>
    <row r="393" s="15" customFormat="1" ht="12.75"/>
    <row r="394" s="15" customFormat="1" ht="12.75"/>
    <row r="395" s="15" customFormat="1" ht="12.75"/>
    <row r="396" s="15" customFormat="1" ht="12.75"/>
    <row r="397" s="15" customFormat="1" ht="12.75"/>
    <row r="398" s="15" customFormat="1" ht="12.75"/>
    <row r="399" s="15" customFormat="1" ht="12.75"/>
    <row r="400" s="15" customFormat="1" ht="12.75"/>
    <row r="401" s="15" customFormat="1" ht="12.75"/>
    <row r="402" s="15" customFormat="1" ht="12.75"/>
    <row r="403" s="15" customFormat="1" ht="12.75"/>
    <row r="404" s="15" customFormat="1" ht="12.75"/>
    <row r="405" s="15" customFormat="1" ht="12.75"/>
    <row r="406" s="15" customFormat="1" ht="12.75"/>
    <row r="407" s="15" customFormat="1" ht="12.75"/>
    <row r="408" s="15" customFormat="1" ht="12.75"/>
    <row r="409" s="15" customFormat="1" ht="12.75"/>
    <row r="410" s="15" customFormat="1" ht="12.75"/>
    <row r="411" s="15" customFormat="1" ht="12.75"/>
    <row r="412" s="15" customFormat="1" ht="12.75"/>
    <row r="413" s="15" customFormat="1" ht="12.75"/>
    <row r="414" s="15" customFormat="1" ht="12.75"/>
    <row r="415" s="15" customFormat="1" ht="12.75"/>
    <row r="416" s="15" customFormat="1" ht="12.75"/>
    <row r="417" s="15" customFormat="1" ht="12.75"/>
    <row r="418" s="15" customFormat="1" ht="12.75"/>
    <row r="419" s="15" customFormat="1" ht="12.75"/>
    <row r="420" s="15" customFormat="1" ht="12.75"/>
    <row r="421" s="15" customFormat="1" ht="12.75"/>
    <row r="422" s="15" customFormat="1" ht="12.75"/>
    <row r="423" s="15" customFormat="1" ht="12.75"/>
    <row r="424" s="15" customFormat="1" ht="12.75"/>
    <row r="425" s="15" customFormat="1" ht="12.75"/>
    <row r="426" s="15" customFormat="1" ht="12.75"/>
    <row r="427" s="15" customFormat="1" ht="12.75"/>
    <row r="428" s="15" customFormat="1" ht="12.75"/>
    <row r="429" s="15" customFormat="1" ht="12.75"/>
    <row r="430" s="15" customFormat="1" ht="12.75"/>
    <row r="431" s="15" customFormat="1" ht="12.75"/>
    <row r="432" s="15" customFormat="1" ht="12.75"/>
    <row r="433" s="15" customFormat="1" ht="12.75"/>
    <row r="434" spans="2:4" s="23" customFormat="1" ht="12.75">
      <c r="B434" s="24"/>
      <c r="C434" s="24"/>
      <c r="D434" s="24"/>
    </row>
    <row r="435" spans="2:4" s="23" customFormat="1" ht="12.75">
      <c r="B435" s="24"/>
      <c r="C435" s="24"/>
      <c r="D435" s="24"/>
    </row>
    <row r="436" spans="2:4" s="23" customFormat="1" ht="12.75">
      <c r="B436" s="24"/>
      <c r="C436" s="24"/>
      <c r="D436" s="24"/>
    </row>
    <row r="437" spans="2:4" s="23" customFormat="1" ht="12.75">
      <c r="B437" s="24"/>
      <c r="C437" s="24"/>
      <c r="D437" s="24"/>
    </row>
    <row r="438" spans="2:4" s="23" customFormat="1" ht="12.75">
      <c r="B438" s="24"/>
      <c r="C438" s="24"/>
      <c r="D438" s="24"/>
    </row>
    <row r="439" spans="2:4" s="23" customFormat="1" ht="12.75">
      <c r="B439" s="24"/>
      <c r="C439" s="24"/>
      <c r="D439" s="24"/>
    </row>
    <row r="440" spans="2:4" s="23" customFormat="1" ht="12.75">
      <c r="B440" s="24"/>
      <c r="C440" s="24"/>
      <c r="D440" s="24"/>
    </row>
    <row r="441" spans="2:4" s="23" customFormat="1" ht="12.75">
      <c r="B441" s="24"/>
      <c r="C441" s="24"/>
      <c r="D441" s="24"/>
    </row>
    <row r="442" spans="2:4" s="23" customFormat="1" ht="12.75">
      <c r="B442" s="24"/>
      <c r="C442" s="24"/>
      <c r="D442" s="24"/>
    </row>
    <row r="443" spans="2:4" s="23" customFormat="1" ht="12.75">
      <c r="B443" s="24"/>
      <c r="C443" s="24"/>
      <c r="D443" s="24"/>
    </row>
    <row r="444" spans="2:4" s="23" customFormat="1" ht="12.75">
      <c r="B444" s="24"/>
      <c r="C444" s="24"/>
      <c r="D444" s="24"/>
    </row>
    <row r="445" spans="2:4" s="23" customFormat="1" ht="12.75">
      <c r="B445" s="24"/>
      <c r="C445" s="24"/>
      <c r="D445" s="24"/>
    </row>
    <row r="446" spans="2:4" s="23" customFormat="1" ht="12.75">
      <c r="B446" s="24"/>
      <c r="C446" s="24"/>
      <c r="D446" s="24"/>
    </row>
    <row r="447" spans="2:4" s="23" customFormat="1" ht="12.75">
      <c r="B447" s="24"/>
      <c r="C447" s="24"/>
      <c r="D447" s="24"/>
    </row>
    <row r="448" spans="2:4" s="23" customFormat="1" ht="12.75">
      <c r="B448" s="24"/>
      <c r="C448" s="24"/>
      <c r="D448" s="24"/>
    </row>
    <row r="449" spans="2:4" s="23" customFormat="1" ht="12.75">
      <c r="B449" s="24"/>
      <c r="C449" s="24"/>
      <c r="D449" s="24"/>
    </row>
    <row r="450" spans="2:4" s="23" customFormat="1" ht="12.75">
      <c r="B450" s="24"/>
      <c r="C450" s="24"/>
      <c r="D450" s="24"/>
    </row>
    <row r="451" spans="2:4" s="23" customFormat="1" ht="12.75">
      <c r="B451" s="24"/>
      <c r="C451" s="24"/>
      <c r="D451" s="24"/>
    </row>
    <row r="452" spans="2:4" s="23" customFormat="1" ht="12.75">
      <c r="B452" s="24"/>
      <c r="C452" s="24"/>
      <c r="D452" s="24"/>
    </row>
    <row r="453" spans="2:4" s="23" customFormat="1" ht="12.75">
      <c r="B453" s="24"/>
      <c r="C453" s="24"/>
      <c r="D453" s="24"/>
    </row>
    <row r="454" spans="2:4" s="23" customFormat="1" ht="12.75">
      <c r="B454" s="24"/>
      <c r="C454" s="24"/>
      <c r="D454" s="24"/>
    </row>
    <row r="455" spans="2:4" s="23" customFormat="1" ht="12.75">
      <c r="B455" s="24"/>
      <c r="C455" s="24"/>
      <c r="D455" s="24"/>
    </row>
    <row r="456" spans="2:4" s="23" customFormat="1" ht="12.75">
      <c r="B456" s="24"/>
      <c r="C456" s="24"/>
      <c r="D456" s="24"/>
    </row>
    <row r="457" spans="2:4" s="23" customFormat="1" ht="12.75">
      <c r="B457" s="24"/>
      <c r="C457" s="24"/>
      <c r="D457" s="24"/>
    </row>
    <row r="458" spans="2:4" s="23" customFormat="1" ht="12.75">
      <c r="B458" s="24"/>
      <c r="C458" s="24"/>
      <c r="D458" s="24"/>
    </row>
    <row r="459" spans="2:4" s="23" customFormat="1" ht="12.75">
      <c r="B459" s="24"/>
      <c r="C459" s="24"/>
      <c r="D459" s="24"/>
    </row>
    <row r="460" spans="2:4" s="23" customFormat="1" ht="12.75">
      <c r="B460" s="24"/>
      <c r="C460" s="24"/>
      <c r="D460" s="24"/>
    </row>
    <row r="461" spans="2:4" s="23" customFormat="1" ht="12.75">
      <c r="B461" s="24"/>
      <c r="C461" s="24"/>
      <c r="D461" s="24"/>
    </row>
    <row r="462" spans="2:4" s="23" customFormat="1" ht="12.75">
      <c r="B462" s="24"/>
      <c r="C462" s="24"/>
      <c r="D462" s="24"/>
    </row>
    <row r="463" spans="2:4" s="23" customFormat="1" ht="12.75">
      <c r="B463" s="24"/>
      <c r="C463" s="24"/>
      <c r="D463" s="24"/>
    </row>
    <row r="464" spans="2:4" s="23" customFormat="1" ht="12.75">
      <c r="B464" s="24"/>
      <c r="C464" s="24"/>
      <c r="D464" s="24"/>
    </row>
    <row r="465" spans="2:4" s="23" customFormat="1" ht="12.75">
      <c r="B465" s="24"/>
      <c r="C465" s="24"/>
      <c r="D465" s="24"/>
    </row>
    <row r="466" spans="2:4" s="23" customFormat="1" ht="12.75">
      <c r="B466" s="24"/>
      <c r="C466" s="24"/>
      <c r="D466" s="24"/>
    </row>
    <row r="467" spans="2:4" s="23" customFormat="1" ht="12.75">
      <c r="B467" s="24"/>
      <c r="C467" s="24"/>
      <c r="D467" s="24"/>
    </row>
    <row r="468" spans="2:4" s="23" customFormat="1" ht="12.75">
      <c r="B468" s="24"/>
      <c r="C468" s="24"/>
      <c r="D468" s="24"/>
    </row>
    <row r="469" spans="2:4" s="23" customFormat="1" ht="12.75">
      <c r="B469" s="24"/>
      <c r="C469" s="24"/>
      <c r="D469" s="24"/>
    </row>
    <row r="470" spans="2:4" s="23" customFormat="1" ht="12.75">
      <c r="B470" s="24"/>
      <c r="C470" s="24"/>
      <c r="D470" s="24"/>
    </row>
    <row r="471" spans="2:4" s="23" customFormat="1" ht="12.75">
      <c r="B471" s="24"/>
      <c r="C471" s="24"/>
      <c r="D471" s="24"/>
    </row>
    <row r="472" spans="2:4" s="23" customFormat="1" ht="12.75">
      <c r="B472" s="24"/>
      <c r="C472" s="24"/>
      <c r="D472" s="24"/>
    </row>
    <row r="473" spans="2:4" s="23" customFormat="1" ht="12.75">
      <c r="B473" s="24"/>
      <c r="C473" s="24"/>
      <c r="D473" s="24"/>
    </row>
    <row r="474" spans="2:4" s="23" customFormat="1" ht="12.75">
      <c r="B474" s="24"/>
      <c r="C474" s="24"/>
      <c r="D474" s="24"/>
    </row>
    <row r="475" spans="2:4" s="23" customFormat="1" ht="12.75">
      <c r="B475" s="24"/>
      <c r="C475" s="24"/>
      <c r="D475" s="24"/>
    </row>
    <row r="476" spans="2:4" s="23" customFormat="1" ht="12.75">
      <c r="B476" s="24"/>
      <c r="C476" s="24"/>
      <c r="D476" s="24"/>
    </row>
    <row r="477" spans="2:4" s="23" customFormat="1" ht="12.75">
      <c r="B477" s="24"/>
      <c r="C477" s="24"/>
      <c r="D477" s="24"/>
    </row>
    <row r="478" spans="2:4" s="23" customFormat="1" ht="12.75">
      <c r="B478" s="24"/>
      <c r="C478" s="24"/>
      <c r="D478" s="24"/>
    </row>
    <row r="479" spans="2:4" s="23" customFormat="1" ht="12.75">
      <c r="B479" s="24"/>
      <c r="C479" s="24"/>
      <c r="D479" s="24"/>
    </row>
    <row r="480" spans="2:4" s="23" customFormat="1" ht="12.75">
      <c r="B480" s="24"/>
      <c r="C480" s="24"/>
      <c r="D480" s="24"/>
    </row>
    <row r="481" spans="2:4" s="23" customFormat="1" ht="12.75">
      <c r="B481" s="24"/>
      <c r="C481" s="24"/>
      <c r="D481" s="24"/>
    </row>
    <row r="482" spans="2:4" s="23" customFormat="1" ht="12.75">
      <c r="B482" s="24"/>
      <c r="C482" s="24"/>
      <c r="D482" s="24"/>
    </row>
    <row r="483" spans="2:4" s="23" customFormat="1" ht="12.75">
      <c r="B483" s="24"/>
      <c r="C483" s="24"/>
      <c r="D483" s="24"/>
    </row>
    <row r="484" spans="2:4" s="23" customFormat="1" ht="12.75">
      <c r="B484" s="24"/>
      <c r="C484" s="24"/>
      <c r="D484" s="24"/>
    </row>
    <row r="485" spans="2:4" s="23" customFormat="1" ht="12.75">
      <c r="B485" s="24"/>
      <c r="C485" s="24"/>
      <c r="D485" s="24"/>
    </row>
    <row r="486" spans="2:4" s="23" customFormat="1" ht="12.75">
      <c r="B486" s="24"/>
      <c r="C486" s="24"/>
      <c r="D486" s="24"/>
    </row>
    <row r="487" spans="2:4" s="23" customFormat="1" ht="12.75">
      <c r="B487" s="24"/>
      <c r="C487" s="24"/>
      <c r="D487" s="24"/>
    </row>
    <row r="488" spans="2:4" s="23" customFormat="1" ht="12.75">
      <c r="B488" s="24"/>
      <c r="C488" s="24"/>
      <c r="D488" s="24"/>
    </row>
    <row r="489" spans="2:4" s="23" customFormat="1" ht="12.75">
      <c r="B489" s="24"/>
      <c r="C489" s="24"/>
      <c r="D489" s="24"/>
    </row>
    <row r="490" spans="2:4" s="23" customFormat="1" ht="12.75">
      <c r="B490" s="24"/>
      <c r="C490" s="24"/>
      <c r="D490" s="24"/>
    </row>
    <row r="491" spans="2:4" s="23" customFormat="1" ht="12.75">
      <c r="B491" s="24"/>
      <c r="C491" s="24"/>
      <c r="D491" s="24"/>
    </row>
    <row r="492" spans="2:4" s="23" customFormat="1" ht="12.75">
      <c r="B492" s="24"/>
      <c r="C492" s="24"/>
      <c r="D492" s="24"/>
    </row>
    <row r="493" spans="2:4" s="23" customFormat="1" ht="12.75">
      <c r="B493" s="24"/>
      <c r="C493" s="24"/>
      <c r="D493" s="24"/>
    </row>
    <row r="494" spans="2:4" s="23" customFormat="1" ht="12.75">
      <c r="B494" s="24"/>
      <c r="C494" s="24"/>
      <c r="D494" s="24"/>
    </row>
    <row r="495" spans="2:4" s="23" customFormat="1" ht="12.75">
      <c r="B495" s="24"/>
      <c r="C495" s="24"/>
      <c r="D495" s="24"/>
    </row>
    <row r="496" spans="2:4" s="23" customFormat="1" ht="12.75">
      <c r="B496" s="24"/>
      <c r="C496" s="24"/>
      <c r="D496" s="24"/>
    </row>
    <row r="497" spans="2:4" s="23" customFormat="1" ht="12.75">
      <c r="B497" s="24"/>
      <c r="C497" s="24"/>
      <c r="D497" s="24"/>
    </row>
    <row r="498" spans="2:4" s="23" customFormat="1" ht="12.75">
      <c r="B498" s="24"/>
      <c r="C498" s="24"/>
      <c r="D498" s="24"/>
    </row>
    <row r="499" spans="2:4" s="23" customFormat="1" ht="12.75">
      <c r="B499" s="24"/>
      <c r="C499" s="24"/>
      <c r="D499" s="24"/>
    </row>
    <row r="500" spans="2:4" s="23" customFormat="1" ht="12.75">
      <c r="B500" s="24"/>
      <c r="C500" s="24"/>
      <c r="D500" s="24"/>
    </row>
    <row r="501" spans="2:4" s="23" customFormat="1" ht="12.75">
      <c r="B501" s="24"/>
      <c r="C501" s="24"/>
      <c r="D501" s="24"/>
    </row>
    <row r="502" spans="2:4" s="23" customFormat="1" ht="12.75">
      <c r="B502" s="24"/>
      <c r="C502" s="24"/>
      <c r="D502" s="24"/>
    </row>
    <row r="503" spans="2:4" s="23" customFormat="1" ht="12.75">
      <c r="B503" s="24"/>
      <c r="C503" s="24"/>
      <c r="D503" s="24"/>
    </row>
    <row r="504" spans="2:4" s="23" customFormat="1" ht="12.75">
      <c r="B504" s="24"/>
      <c r="C504" s="24"/>
      <c r="D504" s="24"/>
    </row>
    <row r="505" spans="2:4" s="23" customFormat="1" ht="12.75">
      <c r="B505" s="24"/>
      <c r="C505" s="24"/>
      <c r="D505" s="24"/>
    </row>
    <row r="506" spans="2:4" s="23" customFormat="1" ht="12.75">
      <c r="B506" s="24"/>
      <c r="C506" s="24"/>
      <c r="D506" s="24"/>
    </row>
    <row r="507" spans="2:4" s="23" customFormat="1" ht="12.75">
      <c r="B507" s="24"/>
      <c r="C507" s="24"/>
      <c r="D507" s="24"/>
    </row>
    <row r="508" spans="2:4" s="23" customFormat="1" ht="12.75">
      <c r="B508" s="24"/>
      <c r="C508" s="24"/>
      <c r="D508" s="24"/>
    </row>
    <row r="509" spans="2:4" s="23" customFormat="1" ht="12.75">
      <c r="B509" s="24"/>
      <c r="C509" s="24"/>
      <c r="D509" s="24"/>
    </row>
    <row r="510" spans="2:4" s="23" customFormat="1" ht="12.75">
      <c r="B510" s="24"/>
      <c r="C510" s="24"/>
      <c r="D510" s="24"/>
    </row>
    <row r="511" spans="2:4" s="23" customFormat="1" ht="12.75">
      <c r="B511" s="24"/>
      <c r="C511" s="24"/>
      <c r="D511" s="24"/>
    </row>
    <row r="512" spans="2:4" s="23" customFormat="1" ht="12.75">
      <c r="B512" s="24"/>
      <c r="C512" s="24"/>
      <c r="D512" s="24"/>
    </row>
    <row r="513" spans="2:4" s="23" customFormat="1" ht="12.75">
      <c r="B513" s="24"/>
      <c r="C513" s="24"/>
      <c r="D513" s="24"/>
    </row>
    <row r="514" spans="2:4" s="23" customFormat="1" ht="12.75">
      <c r="B514" s="24"/>
      <c r="C514" s="24"/>
      <c r="D514" s="24"/>
    </row>
    <row r="515" spans="2:4" s="23" customFormat="1" ht="12.75">
      <c r="B515" s="24"/>
      <c r="C515" s="24"/>
      <c r="D515" s="24"/>
    </row>
    <row r="516" spans="2:4" s="23" customFormat="1" ht="12.75">
      <c r="B516" s="24"/>
      <c r="C516" s="24"/>
      <c r="D516" s="24"/>
    </row>
    <row r="517" spans="2:4" s="23" customFormat="1" ht="12.75">
      <c r="B517" s="24"/>
      <c r="C517" s="24"/>
      <c r="D517" s="24"/>
    </row>
    <row r="518" spans="2:4" s="23" customFormat="1" ht="12.75">
      <c r="B518" s="24"/>
      <c r="C518" s="24"/>
      <c r="D518" s="24"/>
    </row>
    <row r="519" spans="2:4" s="23" customFormat="1" ht="12.75">
      <c r="B519" s="24"/>
      <c r="C519" s="24"/>
      <c r="D519" s="24"/>
    </row>
    <row r="520" spans="2:4" s="23" customFormat="1" ht="12.75">
      <c r="B520" s="24"/>
      <c r="C520" s="24"/>
      <c r="D520" s="24"/>
    </row>
    <row r="521" spans="2:4" s="23" customFormat="1" ht="12.75">
      <c r="B521" s="24"/>
      <c r="C521" s="24"/>
      <c r="D521" s="24"/>
    </row>
    <row r="522" spans="2:4" s="23" customFormat="1" ht="12.75">
      <c r="B522" s="24"/>
      <c r="C522" s="24"/>
      <c r="D522" s="24"/>
    </row>
    <row r="523" spans="2:4" s="23" customFormat="1" ht="12.75">
      <c r="B523" s="24"/>
      <c r="C523" s="24"/>
      <c r="D523" s="24"/>
    </row>
    <row r="524" spans="2:4" s="23" customFormat="1" ht="12.75">
      <c r="B524" s="24"/>
      <c r="C524" s="24"/>
      <c r="D524" s="24"/>
    </row>
    <row r="525" spans="2:4" s="23" customFormat="1" ht="12.75">
      <c r="B525" s="24"/>
      <c r="C525" s="24"/>
      <c r="D525" s="24"/>
    </row>
    <row r="526" spans="2:4" s="23" customFormat="1" ht="12.75">
      <c r="B526" s="24"/>
      <c r="C526" s="24"/>
      <c r="D526" s="24"/>
    </row>
    <row r="527" spans="2:4" s="23" customFormat="1" ht="12.75">
      <c r="B527" s="24"/>
      <c r="C527" s="24"/>
      <c r="D527" s="24"/>
    </row>
    <row r="528" spans="2:4" s="23" customFormat="1" ht="12.75">
      <c r="B528" s="24"/>
      <c r="C528" s="24"/>
      <c r="D528" s="24"/>
    </row>
    <row r="529" spans="2:4" s="23" customFormat="1" ht="12.75">
      <c r="B529" s="24"/>
      <c r="C529" s="24"/>
      <c r="D529" s="24"/>
    </row>
    <row r="530" spans="2:4" s="23" customFormat="1" ht="12.75">
      <c r="B530" s="24"/>
      <c r="C530" s="24"/>
      <c r="D530" s="24"/>
    </row>
    <row r="531" spans="2:4" s="23" customFormat="1" ht="12.75">
      <c r="B531" s="24"/>
      <c r="C531" s="24"/>
      <c r="D531" s="24"/>
    </row>
    <row r="532" spans="2:4" s="23" customFormat="1" ht="12.75">
      <c r="B532" s="24"/>
      <c r="C532" s="24"/>
      <c r="D532" s="24"/>
    </row>
    <row r="533" spans="2:4" s="23" customFormat="1" ht="12.75">
      <c r="B533" s="24"/>
      <c r="C533" s="24"/>
      <c r="D533" s="24"/>
    </row>
    <row r="534" spans="2:4" s="23" customFormat="1" ht="12.75">
      <c r="B534" s="24"/>
      <c r="C534" s="24"/>
      <c r="D534" s="24"/>
    </row>
    <row r="535" spans="2:4" s="23" customFormat="1" ht="12.75">
      <c r="B535" s="24"/>
      <c r="C535" s="24"/>
      <c r="D535" s="24"/>
    </row>
    <row r="536" spans="2:4" s="23" customFormat="1" ht="12.75">
      <c r="B536" s="24"/>
      <c r="C536" s="24"/>
      <c r="D536" s="24"/>
    </row>
    <row r="537" spans="2:4" s="23" customFormat="1" ht="12.75">
      <c r="B537" s="24"/>
      <c r="C537" s="24"/>
      <c r="D537" s="24"/>
    </row>
    <row r="538" spans="2:4" s="23" customFormat="1" ht="12.75">
      <c r="B538" s="24"/>
      <c r="C538" s="24"/>
      <c r="D538" s="24"/>
    </row>
    <row r="539" spans="2:4" s="23" customFormat="1" ht="12.75">
      <c r="B539" s="24"/>
      <c r="C539" s="24"/>
      <c r="D539" s="24"/>
    </row>
    <row r="540" spans="2:4" s="23" customFormat="1" ht="12.75">
      <c r="B540" s="24"/>
      <c r="C540" s="24"/>
      <c r="D540" s="24"/>
    </row>
    <row r="541" spans="2:4" s="23" customFormat="1" ht="12.75">
      <c r="B541" s="24"/>
      <c r="C541" s="24"/>
      <c r="D541" s="24"/>
    </row>
    <row r="542" spans="2:4" s="23" customFormat="1" ht="12.75">
      <c r="B542" s="24"/>
      <c r="C542" s="24"/>
      <c r="D542" s="24"/>
    </row>
    <row r="543" spans="2:4" s="23" customFormat="1" ht="12.75">
      <c r="B543" s="24"/>
      <c r="C543" s="24"/>
      <c r="D543" s="24"/>
    </row>
    <row r="544" spans="2:4" s="23" customFormat="1" ht="12.75">
      <c r="B544" s="24"/>
      <c r="C544" s="24"/>
      <c r="D544" s="24"/>
    </row>
    <row r="545" spans="2:4" s="23" customFormat="1" ht="12.75">
      <c r="B545" s="24"/>
      <c r="C545" s="24"/>
      <c r="D545" s="24"/>
    </row>
    <row r="546" spans="2:4" s="23" customFormat="1" ht="12.75">
      <c r="B546" s="24"/>
      <c r="C546" s="24"/>
      <c r="D546" s="24"/>
    </row>
    <row r="547" spans="2:4" s="23" customFormat="1" ht="12.75">
      <c r="B547" s="24"/>
      <c r="C547" s="24"/>
      <c r="D547" s="24"/>
    </row>
    <row r="548" spans="2:4" s="23" customFormat="1" ht="12.75">
      <c r="B548" s="24"/>
      <c r="C548" s="24"/>
      <c r="D548" s="24"/>
    </row>
    <row r="549" spans="2:4" s="23" customFormat="1" ht="12.75">
      <c r="B549" s="24"/>
      <c r="C549" s="24"/>
      <c r="D549" s="24"/>
    </row>
    <row r="550" spans="2:4" s="23" customFormat="1" ht="12.75">
      <c r="B550" s="24"/>
      <c r="C550" s="24"/>
      <c r="D550" s="24"/>
    </row>
    <row r="551" spans="2:4" s="23" customFormat="1" ht="12.75">
      <c r="B551" s="24"/>
      <c r="C551" s="24"/>
      <c r="D551" s="24"/>
    </row>
    <row r="552" spans="2:4" s="23" customFormat="1" ht="12.75">
      <c r="B552" s="24"/>
      <c r="C552" s="24"/>
      <c r="D552" s="24"/>
    </row>
    <row r="553" spans="2:4" s="23" customFormat="1" ht="12.75">
      <c r="B553" s="24"/>
      <c r="C553" s="24"/>
      <c r="D553" s="24"/>
    </row>
    <row r="554" spans="2:4" s="23" customFormat="1" ht="12.75">
      <c r="B554" s="24"/>
      <c r="C554" s="24"/>
      <c r="D554" s="24"/>
    </row>
    <row r="555" spans="2:4" s="23" customFormat="1" ht="12.75">
      <c r="B555" s="24"/>
      <c r="C555" s="24"/>
      <c r="D555" s="24"/>
    </row>
    <row r="556" spans="2:4" s="23" customFormat="1" ht="12.75">
      <c r="B556" s="24"/>
      <c r="C556" s="24"/>
      <c r="D556" s="24"/>
    </row>
    <row r="557" spans="2:4" s="23" customFormat="1" ht="12.75">
      <c r="B557" s="24"/>
      <c r="C557" s="24"/>
      <c r="D557" s="24"/>
    </row>
    <row r="558" spans="2:4" s="23" customFormat="1" ht="12.75">
      <c r="B558" s="24"/>
      <c r="C558" s="24"/>
      <c r="D558" s="24"/>
    </row>
    <row r="559" spans="2:4" s="23" customFormat="1" ht="12.75">
      <c r="B559" s="24"/>
      <c r="C559" s="24"/>
      <c r="D559" s="24"/>
    </row>
    <row r="560" spans="2:4" s="23" customFormat="1" ht="12.75">
      <c r="B560" s="24"/>
      <c r="C560" s="24"/>
      <c r="D560" s="24"/>
    </row>
    <row r="561" spans="2:4" s="23" customFormat="1" ht="12.75">
      <c r="B561" s="24"/>
      <c r="C561" s="24"/>
      <c r="D561" s="24"/>
    </row>
    <row r="562" spans="2:4" s="23" customFormat="1" ht="12.75">
      <c r="B562" s="24"/>
      <c r="C562" s="24"/>
      <c r="D562" s="24"/>
    </row>
    <row r="563" spans="2:4" s="23" customFormat="1" ht="12.75">
      <c r="B563" s="24"/>
      <c r="C563" s="24"/>
      <c r="D563" s="24"/>
    </row>
    <row r="564" spans="2:4" s="23" customFormat="1" ht="12.75">
      <c r="B564" s="24"/>
      <c r="C564" s="24"/>
      <c r="D564" s="24"/>
    </row>
    <row r="565" spans="2:4" s="23" customFormat="1" ht="12.75">
      <c r="B565" s="24"/>
      <c r="C565" s="24"/>
      <c r="D565" s="24"/>
    </row>
    <row r="566" spans="2:4" s="23" customFormat="1" ht="12.75">
      <c r="B566" s="24"/>
      <c r="C566" s="24"/>
      <c r="D566" s="24"/>
    </row>
    <row r="567" spans="2:4" s="23" customFormat="1" ht="12.75">
      <c r="B567" s="24"/>
      <c r="C567" s="24"/>
      <c r="D567" s="24"/>
    </row>
    <row r="568" spans="2:4" s="23" customFormat="1" ht="12.75">
      <c r="B568" s="24"/>
      <c r="C568" s="24"/>
      <c r="D568" s="24"/>
    </row>
    <row r="569" spans="2:4" s="23" customFormat="1" ht="12.75">
      <c r="B569" s="24"/>
      <c r="C569" s="24"/>
      <c r="D569" s="24"/>
    </row>
    <row r="570" spans="2:4" s="23" customFormat="1" ht="12.75">
      <c r="B570" s="24"/>
      <c r="C570" s="24"/>
      <c r="D570" s="24"/>
    </row>
    <row r="571" spans="2:4" s="23" customFormat="1" ht="12.75">
      <c r="B571" s="24"/>
      <c r="C571" s="24"/>
      <c r="D571" s="24"/>
    </row>
    <row r="572" spans="2:4" s="23" customFormat="1" ht="12.75">
      <c r="B572" s="24"/>
      <c r="C572" s="24"/>
      <c r="D572" s="24"/>
    </row>
    <row r="573" spans="2:4" s="23" customFormat="1" ht="12.75">
      <c r="B573" s="24"/>
      <c r="C573" s="24"/>
      <c r="D573" s="24"/>
    </row>
    <row r="574" spans="2:4" s="23" customFormat="1" ht="12.75">
      <c r="B574" s="24"/>
      <c r="C574" s="24"/>
      <c r="D574" s="24"/>
    </row>
    <row r="575" spans="2:4" s="23" customFormat="1" ht="12.75">
      <c r="B575" s="24"/>
      <c r="C575" s="24"/>
      <c r="D575" s="24"/>
    </row>
    <row r="576" spans="2:4" s="23" customFormat="1" ht="12.75">
      <c r="B576" s="24"/>
      <c r="C576" s="24"/>
      <c r="D576" s="24"/>
    </row>
    <row r="577" spans="2:4" s="23" customFormat="1" ht="12.75">
      <c r="B577" s="24"/>
      <c r="C577" s="24"/>
      <c r="D577" s="24"/>
    </row>
    <row r="578" spans="2:4" s="23" customFormat="1" ht="12.75">
      <c r="B578" s="24"/>
      <c r="C578" s="24"/>
      <c r="D578" s="24"/>
    </row>
    <row r="579" spans="2:4" s="23" customFormat="1" ht="12.75">
      <c r="B579" s="24"/>
      <c r="C579" s="24"/>
      <c r="D579" s="24"/>
    </row>
    <row r="580" spans="2:4" s="23" customFormat="1" ht="12.75">
      <c r="B580" s="24"/>
      <c r="C580" s="24"/>
      <c r="D580" s="24"/>
    </row>
    <row r="581" spans="2:4" s="23" customFormat="1" ht="12.75">
      <c r="B581" s="24"/>
      <c r="C581" s="24"/>
      <c r="D581" s="24"/>
    </row>
    <row r="582" spans="2:4" s="23" customFormat="1" ht="12.75">
      <c r="B582" s="24"/>
      <c r="C582" s="24"/>
      <c r="D582" s="24"/>
    </row>
    <row r="583" spans="2:4" s="23" customFormat="1" ht="12.75">
      <c r="B583" s="24"/>
      <c r="C583" s="24"/>
      <c r="D583" s="24"/>
    </row>
    <row r="584" spans="2:4" s="23" customFormat="1" ht="12.75">
      <c r="B584" s="24"/>
      <c r="C584" s="24"/>
      <c r="D584" s="24"/>
    </row>
    <row r="585" spans="2:4" s="23" customFormat="1" ht="12.75">
      <c r="B585" s="24"/>
      <c r="C585" s="24"/>
      <c r="D585" s="24"/>
    </row>
    <row r="586" spans="2:4" s="23" customFormat="1" ht="12.75">
      <c r="B586" s="24"/>
      <c r="C586" s="24"/>
      <c r="D586" s="24"/>
    </row>
    <row r="587" spans="2:4" s="23" customFormat="1" ht="12.75">
      <c r="B587" s="24"/>
      <c r="C587" s="24"/>
      <c r="D587" s="24"/>
    </row>
    <row r="588" spans="2:4" s="23" customFormat="1" ht="12.75">
      <c r="B588" s="24"/>
      <c r="C588" s="24"/>
      <c r="D588" s="24"/>
    </row>
    <row r="589" spans="2:4" s="23" customFormat="1" ht="12.75">
      <c r="B589" s="24"/>
      <c r="C589" s="24"/>
      <c r="D589" s="24"/>
    </row>
    <row r="590" spans="2:4" s="23" customFormat="1" ht="12.75">
      <c r="B590" s="24"/>
      <c r="C590" s="24"/>
      <c r="D590" s="24"/>
    </row>
    <row r="591" spans="2:4" s="23" customFormat="1" ht="12.75">
      <c r="B591" s="24"/>
      <c r="C591" s="24"/>
      <c r="D591" s="24"/>
    </row>
    <row r="592" spans="2:4" s="23" customFormat="1" ht="12.75">
      <c r="B592" s="24"/>
      <c r="C592" s="24"/>
      <c r="D592" s="24"/>
    </row>
    <row r="593" spans="2:4" s="23" customFormat="1" ht="12.75">
      <c r="B593" s="24"/>
      <c r="C593" s="24"/>
      <c r="D593" s="24"/>
    </row>
    <row r="594" spans="2:4" s="23" customFormat="1" ht="12.75">
      <c r="B594" s="24"/>
      <c r="C594" s="24"/>
      <c r="D594" s="24"/>
    </row>
    <row r="595" spans="2:4" s="23" customFormat="1" ht="12.75">
      <c r="B595" s="24"/>
      <c r="C595" s="24"/>
      <c r="D595" s="24"/>
    </row>
    <row r="596" spans="2:4" s="23" customFormat="1" ht="12.75">
      <c r="B596" s="24"/>
      <c r="C596" s="24"/>
      <c r="D596" s="24"/>
    </row>
    <row r="597" spans="2:4" s="23" customFormat="1" ht="12.75">
      <c r="B597" s="24"/>
      <c r="C597" s="24"/>
      <c r="D597" s="24"/>
    </row>
    <row r="598" spans="2:4" s="23" customFormat="1" ht="12.75">
      <c r="B598" s="24"/>
      <c r="C598" s="24"/>
      <c r="D598" s="24"/>
    </row>
    <row r="599" spans="2:4" s="23" customFormat="1" ht="12.75">
      <c r="B599" s="24"/>
      <c r="C599" s="24"/>
      <c r="D599" s="24"/>
    </row>
    <row r="600" spans="2:4" s="23" customFormat="1" ht="12.75">
      <c r="B600" s="24"/>
      <c r="C600" s="24"/>
      <c r="D600" s="24"/>
    </row>
    <row r="601" spans="2:4" s="23" customFormat="1" ht="12.75">
      <c r="B601" s="24"/>
      <c r="C601" s="24"/>
      <c r="D601" s="24"/>
    </row>
    <row r="602" spans="2:4" s="23" customFormat="1" ht="12.75">
      <c r="B602" s="24"/>
      <c r="C602" s="24"/>
      <c r="D602" s="24"/>
    </row>
    <row r="603" spans="2:4" s="23" customFormat="1" ht="12.75">
      <c r="B603" s="24"/>
      <c r="C603" s="24"/>
      <c r="D603" s="24"/>
    </row>
    <row r="604" spans="2:4" s="23" customFormat="1" ht="12.75">
      <c r="B604" s="24"/>
      <c r="C604" s="24"/>
      <c r="D604" s="24"/>
    </row>
    <row r="605" spans="2:4" s="23" customFormat="1" ht="12.75">
      <c r="B605" s="24"/>
      <c r="C605" s="24"/>
      <c r="D605" s="24"/>
    </row>
    <row r="606" spans="2:4" s="23" customFormat="1" ht="12.75">
      <c r="B606" s="24"/>
      <c r="C606" s="24"/>
      <c r="D606" s="24"/>
    </row>
    <row r="607" spans="2:4" s="23" customFormat="1" ht="12.75">
      <c r="B607" s="24"/>
      <c r="C607" s="24"/>
      <c r="D607" s="24"/>
    </row>
    <row r="608" spans="2:4" s="23" customFormat="1" ht="12.75">
      <c r="B608" s="24"/>
      <c r="C608" s="24"/>
      <c r="D608" s="24"/>
    </row>
    <row r="609" spans="2:4" s="23" customFormat="1" ht="12.75">
      <c r="B609" s="24"/>
      <c r="C609" s="24"/>
      <c r="D609" s="24"/>
    </row>
    <row r="610" spans="2:4" s="23" customFormat="1" ht="12.75">
      <c r="B610" s="24"/>
      <c r="C610" s="24"/>
      <c r="D610" s="24"/>
    </row>
    <row r="611" spans="2:4" s="23" customFormat="1" ht="12.75">
      <c r="B611" s="24"/>
      <c r="C611" s="24"/>
      <c r="D611" s="24"/>
    </row>
    <row r="612" spans="2:4" s="23" customFormat="1" ht="12.75">
      <c r="B612" s="24"/>
      <c r="C612" s="24"/>
      <c r="D612" s="24"/>
    </row>
    <row r="613" spans="2:4" s="23" customFormat="1" ht="12.75">
      <c r="B613" s="24"/>
      <c r="C613" s="24"/>
      <c r="D613" s="24"/>
    </row>
    <row r="614" spans="2:4" s="23" customFormat="1" ht="12.75">
      <c r="B614" s="24"/>
      <c r="C614" s="24"/>
      <c r="D614" s="24"/>
    </row>
    <row r="615" spans="2:4" s="23" customFormat="1" ht="12.75">
      <c r="B615" s="24"/>
      <c r="C615" s="24"/>
      <c r="D615" s="24"/>
    </row>
    <row r="616" spans="2:4" s="23" customFormat="1" ht="12.75">
      <c r="B616" s="24"/>
      <c r="C616" s="24"/>
      <c r="D616" s="24"/>
    </row>
    <row r="617" spans="2:4" s="23" customFormat="1" ht="12.75">
      <c r="B617" s="24"/>
      <c r="C617" s="24"/>
      <c r="D617" s="24"/>
    </row>
    <row r="618" spans="2:4" s="23" customFormat="1" ht="12.75">
      <c r="B618" s="24"/>
      <c r="C618" s="24"/>
      <c r="D618" s="24"/>
    </row>
    <row r="619" spans="2:4" s="23" customFormat="1" ht="12.75">
      <c r="B619" s="24"/>
      <c r="C619" s="24"/>
      <c r="D619" s="24"/>
    </row>
    <row r="620" spans="2:4" s="23" customFormat="1" ht="12.75">
      <c r="B620" s="24"/>
      <c r="C620" s="24"/>
      <c r="D620" s="24"/>
    </row>
    <row r="621" spans="2:4" s="23" customFormat="1" ht="12.75">
      <c r="B621" s="24"/>
      <c r="C621" s="24"/>
      <c r="D621" s="24"/>
    </row>
    <row r="622" spans="2:4" s="23" customFormat="1" ht="12.75">
      <c r="B622" s="24"/>
      <c r="C622" s="24"/>
      <c r="D622" s="24"/>
    </row>
    <row r="623" spans="2:4" s="23" customFormat="1" ht="12.75">
      <c r="B623" s="24"/>
      <c r="C623" s="24"/>
      <c r="D623" s="24"/>
    </row>
    <row r="624" spans="2:4" s="23" customFormat="1" ht="12.75">
      <c r="B624" s="24"/>
      <c r="C624" s="24"/>
      <c r="D624" s="24"/>
    </row>
    <row r="625" spans="2:4" s="23" customFormat="1" ht="12.75">
      <c r="B625" s="24"/>
      <c r="C625" s="24"/>
      <c r="D625" s="24"/>
    </row>
    <row r="626" spans="2:4" s="23" customFormat="1" ht="12.75">
      <c r="B626" s="24"/>
      <c r="C626" s="24"/>
      <c r="D626" s="24"/>
    </row>
    <row r="627" spans="2:4" s="23" customFormat="1" ht="12.75">
      <c r="B627" s="24"/>
      <c r="C627" s="24"/>
      <c r="D627" s="24"/>
    </row>
    <row r="628" spans="2:4" s="23" customFormat="1" ht="12.75">
      <c r="B628" s="24"/>
      <c r="C628" s="24"/>
      <c r="D628" s="24"/>
    </row>
    <row r="629" spans="2:4" s="23" customFormat="1" ht="12.75">
      <c r="B629" s="24"/>
      <c r="C629" s="24"/>
      <c r="D629" s="24"/>
    </row>
  </sheetData>
  <sheetProtection/>
  <mergeCells count="16">
    <mergeCell ref="A1:V1"/>
    <mergeCell ref="M4:M5"/>
    <mergeCell ref="C4:C5"/>
    <mergeCell ref="D4:D5"/>
    <mergeCell ref="L4:L5"/>
    <mergeCell ref="I4:I5"/>
    <mergeCell ref="J4:J5"/>
    <mergeCell ref="H4:H5"/>
    <mergeCell ref="E4:E5"/>
    <mergeCell ref="F4:F5"/>
    <mergeCell ref="K4:K5"/>
    <mergeCell ref="N4:V4"/>
    <mergeCell ref="A2:U2"/>
    <mergeCell ref="A4:A6"/>
    <mergeCell ref="B4:B5"/>
    <mergeCell ref="G4:G5"/>
  </mergeCells>
  <printOptions/>
  <pageMargins left="0.2362204724409449" right="0.15748031496062992" top="1.1023622047244095" bottom="0.35433070866141736" header="1.0236220472440944" footer="0.31496062992125984"/>
  <pageSetup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KozlovskayaG</dc:creator>
  <cp:keywords/>
  <dc:description/>
  <cp:lastModifiedBy>Козловская Галина Николаевна</cp:lastModifiedBy>
  <cp:lastPrinted>2018-03-16T15:29:20Z</cp:lastPrinted>
  <dcterms:created xsi:type="dcterms:W3CDTF">2010-05-17T09:50:07Z</dcterms:created>
  <dcterms:modified xsi:type="dcterms:W3CDTF">2018-03-16T15:30:36Z</dcterms:modified>
  <cp:category/>
  <cp:version/>
  <cp:contentType/>
  <cp:contentStatus/>
</cp:coreProperties>
</file>