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на 01.07.2023" sheetId="1" r:id="rId1"/>
  </sheets>
  <definedNames>
    <definedName name="_xlnm._FilterDatabase" localSheetId="0" hidden="1">'на 01.07.2023'!$A$2:$H$59</definedName>
  </definedNames>
  <calcPr calcId="145621"/>
</workbook>
</file>

<file path=xl/calcChain.xml><?xml version="1.0" encoding="utf-8"?>
<calcChain xmlns="http://schemas.openxmlformats.org/spreadsheetml/2006/main">
  <c r="I68" i="1" l="1"/>
  <c r="G66" i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J48" i="1"/>
  <c r="I48" i="1"/>
  <c r="H48" i="1"/>
  <c r="E48" i="1"/>
  <c r="J47" i="1"/>
  <c r="I47" i="1"/>
  <c r="H47" i="1"/>
  <c r="E47" i="1"/>
  <c r="I46" i="1"/>
  <c r="G46" i="1"/>
  <c r="J46" i="1" s="1"/>
  <c r="F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G23" i="1"/>
  <c r="J23" i="1" s="1"/>
  <c r="F23" i="1"/>
  <c r="E23" i="1"/>
  <c r="J21" i="1"/>
  <c r="I21" i="1"/>
  <c r="J20" i="1"/>
  <c r="I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I9" i="1"/>
  <c r="G9" i="1"/>
  <c r="G49" i="1" s="1"/>
  <c r="I49" i="1" s="1"/>
  <c r="F9" i="1"/>
  <c r="E9" i="1"/>
  <c r="H9" i="1" l="1"/>
  <c r="H46" i="1"/>
  <c r="J9" i="1"/>
  <c r="H23" i="1"/>
  <c r="I23" i="1"/>
</calcChain>
</file>

<file path=xl/sharedStrings.xml><?xml version="1.0" encoding="utf-8"?>
<sst xmlns="http://schemas.openxmlformats.org/spreadsheetml/2006/main" count="100" uniqueCount="96">
  <si>
    <t>Информация об исполнении областного бюджета Ленинградской области на 01.07.2023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</si>
  <si>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</si>
  <si>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</si>
  <si>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</si>
  <si>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</si>
  <si>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01.07.2022</t>
  </si>
  <si>
    <t>на 01.07.2023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</si>
  <si>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</si>
  <si>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</si>
  <si>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</si>
  <si>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</si>
  <si>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</si>
  <si>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</si>
  <si>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</si>
  <si>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</si>
  <si>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</si>
  <si>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</si>
  <si>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</si>
  <si>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</si>
  <si>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</si>
  <si>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</si>
  <si>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</si>
  <si>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</si>
  <si>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</si>
  <si>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</si>
  <si>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</si>
  <si>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</si>
  <si>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</si>
  <si>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</si>
  <si>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</si>
  <si>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</si>
  <si>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</si>
  <si>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</si>
  <si>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</si>
  <si>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</si>
  <si>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</si>
  <si>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</si>
  <si>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</si>
  <si>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</si>
  <si>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</si>
  <si>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</si>
  <si>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</si>
  <si>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</si>
  <si>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</si>
  <si>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</si>
  <si>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</si>
  <si>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</si>
  <si>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</si>
  <si>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</si>
  <si>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</si>
  <si>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</si>
  <si>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</si>
  <si>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</si>
  <si>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</si>
  <si>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</si>
  <si>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</si>
  <si>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</si>
  <si>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</si>
  <si>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</si>
  <si>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</si>
  <si>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</si>
  <si>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</si>
  <si>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</si>
  <si>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</si>
  <si>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</si>
  <si>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</si>
  <si>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</si>
  <si>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</si>
  <si>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</si>
  <si>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</si>
  <si>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</si>
  <si>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</si>
  <si>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</si>
  <si>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</si>
  <si>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</si>
  <si>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</si>
  <si>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</si>
  <si>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</si>
  <si>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</si>
  <si>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</si>
  <si>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</si>
  <si>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</si>
  <si>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 xml:space="preserve">Кредиты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</si>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</sst>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26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8" fillId="0" borderId="0"/>
    <xf numFmtId="0" fontId="1" fillId="0" borderId="0"/>
    <xf numFmtId="4" fontId="21" fillId="0" borderId="8">
      <alignment horizontal="right"/>
    </xf>
    <xf numFmtId="0" fontId="22" fillId="0" borderId="0"/>
    <xf numFmtId="4" fontId="21" fillId="0" borderId="9">
      <alignment horizontal="right"/>
    </xf>
    <xf numFmtId="4" fontId="21" fillId="0" borderId="9">
      <alignment horizontal="right"/>
    </xf>
    <xf numFmtId="0" fontId="23" fillId="0" borderId="10"/>
    <xf numFmtId="4" fontId="21" fillId="0" borderId="8">
      <alignment horizontal="right"/>
    </xf>
    <xf numFmtId="4" fontId="24" fillId="0" borderId="9">
      <alignment horizontal="right" vertical="center" shrinkToFit="1"/>
    </xf>
    <xf numFmtId="4" fontId="25" fillId="0" borderId="9">
      <alignment horizontal="right" vertical="center"/>
    </xf>
    <xf numFmtId="0" fontId="1" fillId="0" borderId="0"/>
  </cellStyleXfs>
  <cellXfs count="95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5" fontId="9" fillId="2" borderId="7" xfId="1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165" fontId="11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5" fontId="3" fillId="2" borderId="7" xfId="1" applyNumberFormat="1" applyFont="1" applyFill="1" applyBorder="1" applyAlignment="1">
      <alignment horizontal="center" vertical="top"/>
    </xf>
    <xf numFmtId="165" fontId="1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shrinkToFit="1"/>
    </xf>
    <xf numFmtId="165" fontId="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wrapText="1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5" fontId="15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5" fontId="11" fillId="2" borderId="7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49" fontId="17" fillId="2" borderId="7" xfId="0" applyNumberFormat="1" applyFont="1" applyFill="1" applyBorder="1" applyAlignment="1">
      <alignment horizontal="center" vertical="top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0" fontId="18" fillId="2" borderId="0" xfId="0" applyFont="1" applyFill="1" applyAlignment="1">
      <alignment vertical="top"/>
    </xf>
    <xf numFmtId="49" fontId="6" fillId="3" borderId="7" xfId="0" applyNumberFormat="1" applyFont="1" applyFill="1" applyBorder="1" applyAlignment="1">
      <alignment horizontal="center" vertical="top" shrinkToFit="1"/>
    </xf>
    <xf numFmtId="0" fontId="6" fillId="3" borderId="7" xfId="0" applyNumberFormat="1" applyFont="1" applyFill="1" applyBorder="1" applyAlignment="1">
      <alignment horizontal="left" vertical="top" wrapText="1" shrinkToFit="1"/>
    </xf>
    <xf numFmtId="165" fontId="3" fillId="3" borderId="7" xfId="0" applyNumberFormat="1" applyFont="1" applyFill="1" applyBorder="1" applyAlignment="1">
      <alignment horizontal="center" vertical="top" shrinkToFit="1"/>
    </xf>
    <xf numFmtId="165" fontId="19" fillId="3" borderId="7" xfId="0" applyNumberFormat="1" applyFont="1" applyFill="1" applyBorder="1" applyAlignment="1">
      <alignment horizontal="center" vertical="top" shrinkToFit="1"/>
    </xf>
    <xf numFmtId="165" fontId="2" fillId="3" borderId="7" xfId="0" applyNumberFormat="1" applyFont="1" applyFill="1" applyBorder="1" applyAlignment="1">
      <alignment horizontal="center" vertical="top" shrinkToFit="1"/>
    </xf>
    <xf numFmtId="165" fontId="11" fillId="3" borderId="7" xfId="0" applyNumberFormat="1" applyFont="1" applyFill="1" applyBorder="1" applyAlignment="1">
      <alignment horizontal="center" vertical="top" wrapText="1" shrinkToFit="1"/>
    </xf>
    <xf numFmtId="0" fontId="2" fillId="3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5" fontId="19" fillId="2" borderId="7" xfId="0" applyNumberFormat="1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5" fontId="3" fillId="2" borderId="0" xfId="0" applyNumberFormat="1" applyFont="1" applyFill="1" applyBorder="1" applyAlignment="1">
      <alignment horizontal="center" vertical="top" shrinkToFit="1"/>
    </xf>
    <xf numFmtId="165" fontId="6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5" fontId="11" fillId="2" borderId="7" xfId="0" applyNumberFormat="1" applyFont="1" applyFill="1" applyBorder="1" applyAlignment="1">
      <alignment horizontal="center" vertical="top" shrinkToFit="1"/>
    </xf>
    <xf numFmtId="165" fontId="6" fillId="2" borderId="7" xfId="0" applyNumberFormat="1" applyFont="1" applyFill="1" applyBorder="1" applyAlignment="1">
      <alignment horizontal="center" vertical="top" shrinkToFit="1"/>
    </xf>
    <xf numFmtId="165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165" fontId="2" fillId="2" borderId="1" xfId="0" applyNumberFormat="1" applyFont="1" applyFill="1" applyBorder="1" applyAlignment="1">
      <alignment horizontal="center" vertical="top" wrapText="1" shrinkToFit="1"/>
    </xf>
    <xf numFmtId="165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5" fontId="3" fillId="2" borderId="1" xfId="0" applyNumberFormat="1" applyFont="1" applyFill="1" applyBorder="1" applyAlignment="1">
      <alignment horizontal="center" vertical="top" wrapText="1" shrinkToFit="1"/>
    </xf>
    <xf numFmtId="165" fontId="3" fillId="2" borderId="6" xfId="0" applyNumberFormat="1" applyFont="1" applyFill="1" applyBorder="1" applyAlignment="1">
      <alignment horizontal="center" vertical="top" wrapText="1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71"/>
  <sheetViews>
    <sheetView tabSelected="1" zoomScale="90" zoomScaleNormal="90" workbookViewId="0">
      <selection activeCell="F8" sqref="F8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3.1640625" style="67" customWidth="1"/>
    <col min="7" max="7" width="22.83203125" style="67" customWidth="1"/>
    <col min="8" max="8" width="16.6640625" style="67" customWidth="1"/>
    <col min="9" max="9" width="19.1640625" style="1" customWidth="1"/>
    <col min="10" max="10" width="13.33203125" style="2" customWidth="1"/>
    <col min="11" max="16384" width="9.33203125" style="2"/>
  </cols>
  <sheetData>
    <row r="1" spans="1:10" ht="15" customHeight="1" x14ac:dyDescent="0.15">
      <c r="C1" s="3"/>
      <c r="D1" s="3"/>
      <c r="E1" s="3"/>
      <c r="F1" s="4"/>
      <c r="G1" s="4"/>
      <c r="H1" s="71" t="s">
        <v>95</v>
      </c>
      <c r="I1" s="71"/>
      <c r="J1" s="71"/>
    </row>
    <row r="2" spans="1:10" ht="15.75" x14ac:dyDescent="0.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1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15">
      <c r="A4" s="5"/>
      <c r="C4" s="6"/>
      <c r="E4" s="2"/>
      <c r="F4" s="7"/>
      <c r="G4" s="7"/>
      <c r="H4" s="8"/>
      <c r="I4" s="9"/>
      <c r="J4" s="10" t="s">
        <v>2</v>
      </c>
    </row>
    <row r="5" spans="1:10" s="1" customFormat="1" ht="12.75" customHeight="1" x14ac:dyDescent="0.15">
      <c r="A5" s="74" t="s">
        <v>3</v>
      </c>
      <c r="B5" s="74" t="s">
        <v>4</v>
      </c>
      <c r="C5" s="77" t="s">
        <v>5</v>
      </c>
      <c r="D5" s="78"/>
      <c r="E5" s="79"/>
      <c r="F5" s="80" t="s">
        <v>6</v>
      </c>
      <c r="G5" s="81"/>
      <c r="H5" s="82"/>
      <c r="I5" s="83" t="s">
        <v>7</v>
      </c>
      <c r="J5" s="86" t="s">
        <v>8</v>
      </c>
    </row>
    <row r="6" spans="1:10" s="1" customFormat="1" ht="12.75" customHeight="1" x14ac:dyDescent="0.15">
      <c r="A6" s="75"/>
      <c r="B6" s="75"/>
      <c r="C6" s="83" t="s">
        <v>9</v>
      </c>
      <c r="D6" s="83" t="s">
        <v>10</v>
      </c>
      <c r="E6" s="89" t="s">
        <v>11</v>
      </c>
      <c r="F6" s="91" t="s">
        <v>9</v>
      </c>
      <c r="G6" s="91" t="s">
        <v>10</v>
      </c>
      <c r="H6" s="93" t="s">
        <v>11</v>
      </c>
      <c r="I6" s="84"/>
      <c r="J6" s="87"/>
    </row>
    <row r="7" spans="1:10" s="1" customFormat="1" ht="13.5" customHeight="1" x14ac:dyDescent="0.15">
      <c r="A7" s="76"/>
      <c r="B7" s="76"/>
      <c r="C7" s="85"/>
      <c r="D7" s="85"/>
      <c r="E7" s="90"/>
      <c r="F7" s="92"/>
      <c r="G7" s="92"/>
      <c r="H7" s="94"/>
      <c r="I7" s="85"/>
      <c r="J7" s="88"/>
    </row>
    <row r="8" spans="1:10" s="1" customFormat="1" ht="13.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12</v>
      </c>
      <c r="F8" s="13">
        <v>6</v>
      </c>
      <c r="G8" s="13">
        <v>7</v>
      </c>
      <c r="H8" s="13" t="s">
        <v>13</v>
      </c>
      <c r="I8" s="12" t="s">
        <v>14</v>
      </c>
      <c r="J8" s="12" t="s">
        <v>15</v>
      </c>
    </row>
    <row r="9" spans="1:10" x14ac:dyDescent="0.15">
      <c r="A9" s="14"/>
      <c r="B9" s="15" t="s">
        <v>16</v>
      </c>
      <c r="C9" s="16">
        <v>168809173</v>
      </c>
      <c r="D9" s="16">
        <v>99302434.200000003</v>
      </c>
      <c r="E9" s="17">
        <f>D9/C9*100</f>
        <v>58.825259572831392</v>
      </c>
      <c r="F9" s="16">
        <f>F10+F18</f>
        <v>171836368.5</v>
      </c>
      <c r="G9" s="16">
        <f>G10+G18</f>
        <v>127736221.3</v>
      </c>
      <c r="H9" s="18">
        <f t="shared" ref="H9:H19" si="0">G9/F9*100</f>
        <v>74.33596415883288</v>
      </c>
      <c r="I9" s="17">
        <f>G9-D9</f>
        <v>28433787.099999994</v>
      </c>
      <c r="J9" s="19">
        <f>G9/D9*100</f>
        <v>128.63352477617312</v>
      </c>
    </row>
    <row r="10" spans="1:10" x14ac:dyDescent="0.15">
      <c r="A10" s="14"/>
      <c r="B10" s="20" t="s">
        <v>17</v>
      </c>
      <c r="C10" s="21">
        <v>146814393.90000001</v>
      </c>
      <c r="D10" s="21">
        <v>87708668.900000006</v>
      </c>
      <c r="E10" s="22">
        <f t="shared" ref="E10:E19" si="1">D10/C10*100</f>
        <v>59.741191970414832</v>
      </c>
      <c r="F10" s="21">
        <v>153456627.40000001</v>
      </c>
      <c r="G10" s="21">
        <v>115304866.09999999</v>
      </c>
      <c r="H10" s="23">
        <f t="shared" si="0"/>
        <v>75.138407544593278</v>
      </c>
      <c r="I10" s="24">
        <f t="shared" ref="I10:I48" si="2">G10-D10</f>
        <v>27596197.199999988</v>
      </c>
      <c r="J10" s="25">
        <f>G10/D10*100</f>
        <v>131.46347738039836</v>
      </c>
    </row>
    <row r="11" spans="1:10" x14ac:dyDescent="0.15">
      <c r="A11" s="14"/>
      <c r="B11" s="20" t="s">
        <v>18</v>
      </c>
      <c r="C11" s="21">
        <v>142676335.59999999</v>
      </c>
      <c r="D11" s="21">
        <v>85036702.700000003</v>
      </c>
      <c r="E11" s="22">
        <f t="shared" si="1"/>
        <v>59.60112610293308</v>
      </c>
      <c r="F11" s="21">
        <v>151160743.30000001</v>
      </c>
      <c r="G11" s="21">
        <v>114022158.3</v>
      </c>
      <c r="H11" s="23">
        <f t="shared" si="0"/>
        <v>75.431064845789223</v>
      </c>
      <c r="I11" s="24">
        <f t="shared" si="2"/>
        <v>28985455.599999994</v>
      </c>
      <c r="J11" s="25">
        <f>G11/D11*100</f>
        <v>134.08581786414913</v>
      </c>
    </row>
    <row r="12" spans="1:10" x14ac:dyDescent="0.15">
      <c r="A12" s="14"/>
      <c r="B12" s="20" t="s">
        <v>19</v>
      </c>
      <c r="C12" s="21">
        <v>66548643</v>
      </c>
      <c r="D12" s="21">
        <v>48062472.299999997</v>
      </c>
      <c r="E12" s="22">
        <f t="shared" si="1"/>
        <v>72.221566260937877</v>
      </c>
      <c r="F12" s="21">
        <v>69068456.799999997</v>
      </c>
      <c r="G12" s="21">
        <v>70623541.400000006</v>
      </c>
      <c r="H12" s="23">
        <f t="shared" si="0"/>
        <v>102.25151201003814</v>
      </c>
      <c r="I12" s="24">
        <f t="shared" si="2"/>
        <v>22561069.100000009</v>
      </c>
      <c r="J12" s="25">
        <f>G12/D12*100</f>
        <v>146.94113311353735</v>
      </c>
    </row>
    <row r="13" spans="1:10" x14ac:dyDescent="0.15">
      <c r="A13" s="14"/>
      <c r="B13" s="26" t="s">
        <v>20</v>
      </c>
      <c r="C13" s="21">
        <v>35992481.899999999</v>
      </c>
      <c r="D13" s="21">
        <v>17047624.5</v>
      </c>
      <c r="E13" s="22">
        <f t="shared" si="1"/>
        <v>47.364403897915139</v>
      </c>
      <c r="F13" s="21">
        <v>39161636.700000003</v>
      </c>
      <c r="G13" s="21">
        <v>18656427.699999999</v>
      </c>
      <c r="H13" s="23">
        <f t="shared" si="0"/>
        <v>47.639550519603283</v>
      </c>
      <c r="I13" s="24">
        <f t="shared" si="2"/>
        <v>1608803.1999999993</v>
      </c>
      <c r="J13" s="25">
        <f t="shared" ref="J13:J21" si="3">G13/D13*100</f>
        <v>109.43711072472296</v>
      </c>
    </row>
    <row r="14" spans="1:10" x14ac:dyDescent="0.15">
      <c r="A14" s="14"/>
      <c r="B14" s="26" t="s">
        <v>21</v>
      </c>
      <c r="C14" s="21">
        <v>107000</v>
      </c>
      <c r="D14" s="21">
        <v>128040.2</v>
      </c>
      <c r="E14" s="22">
        <f t="shared" si="1"/>
        <v>119.66373831775701</v>
      </c>
      <c r="F14" s="21">
        <v>195300</v>
      </c>
      <c r="G14" s="21">
        <v>192659.1</v>
      </c>
      <c r="H14" s="23">
        <f t="shared" si="0"/>
        <v>98.647772657450076</v>
      </c>
      <c r="I14" s="24">
        <f t="shared" si="2"/>
        <v>64618.900000000009</v>
      </c>
      <c r="J14" s="25">
        <f t="shared" si="3"/>
        <v>150.46766562376504</v>
      </c>
    </row>
    <row r="15" spans="1:10" x14ac:dyDescent="0.15">
      <c r="A15" s="14"/>
      <c r="B15" s="26" t="s">
        <v>22</v>
      </c>
      <c r="C15" s="21">
        <v>27311014</v>
      </c>
      <c r="D15" s="21">
        <v>13334488.699999999</v>
      </c>
      <c r="E15" s="22">
        <f t="shared" si="1"/>
        <v>48.824583005230046</v>
      </c>
      <c r="F15" s="21">
        <v>29150068</v>
      </c>
      <c r="G15" s="21">
        <v>17382233.600000001</v>
      </c>
      <c r="H15" s="23">
        <f t="shared" si="0"/>
        <v>59.630164842154066</v>
      </c>
      <c r="I15" s="24">
        <f t="shared" si="2"/>
        <v>4047744.9000000022</v>
      </c>
      <c r="J15" s="25">
        <f t="shared" si="3"/>
        <v>130.35545637381659</v>
      </c>
    </row>
    <row r="16" spans="1:10" x14ac:dyDescent="0.15">
      <c r="A16" s="14"/>
      <c r="B16" s="26" t="s">
        <v>23</v>
      </c>
      <c r="C16" s="21">
        <v>11894525.4</v>
      </c>
      <c r="D16" s="21">
        <v>5977460.2000000002</v>
      </c>
      <c r="E16" s="22">
        <f t="shared" si="1"/>
        <v>50.253877300560475</v>
      </c>
      <c r="F16" s="21">
        <v>12691957.699999999</v>
      </c>
      <c r="G16" s="21">
        <v>6508846.5</v>
      </c>
      <c r="H16" s="23">
        <f t="shared" si="0"/>
        <v>51.283235052067653</v>
      </c>
      <c r="I16" s="24">
        <f t="shared" si="2"/>
        <v>531386.29999999981</v>
      </c>
      <c r="J16" s="25">
        <f t="shared" si="3"/>
        <v>108.88983418074451</v>
      </c>
    </row>
    <row r="17" spans="1:10" ht="14.25" customHeight="1" x14ac:dyDescent="0.15">
      <c r="A17" s="14"/>
      <c r="B17" s="26" t="s">
        <v>24</v>
      </c>
      <c r="C17" s="21">
        <v>4138058.3</v>
      </c>
      <c r="D17" s="21">
        <v>2671966.2000000002</v>
      </c>
      <c r="E17" s="22">
        <f t="shared" si="1"/>
        <v>64.57053057952325</v>
      </c>
      <c r="F17" s="21">
        <v>2295884.1</v>
      </c>
      <c r="G17" s="21">
        <v>1282707.8</v>
      </c>
      <c r="H17" s="23">
        <f t="shared" si="0"/>
        <v>55.869884721097193</v>
      </c>
      <c r="I17" s="24">
        <f t="shared" si="2"/>
        <v>-1389258.4000000001</v>
      </c>
      <c r="J17" s="25">
        <f t="shared" si="3"/>
        <v>48.006138700407213</v>
      </c>
    </row>
    <row r="18" spans="1:10" x14ac:dyDescent="0.15">
      <c r="A18" s="14"/>
      <c r="B18" s="20" t="s">
        <v>25</v>
      </c>
      <c r="C18" s="21">
        <v>21994779.100000001</v>
      </c>
      <c r="D18" s="21">
        <v>11593765.300000001</v>
      </c>
      <c r="E18" s="22">
        <f t="shared" si="1"/>
        <v>52.711442325874501</v>
      </c>
      <c r="F18" s="21">
        <v>18379741.100000001</v>
      </c>
      <c r="G18" s="21">
        <v>12431355.199999999</v>
      </c>
      <c r="H18" s="23">
        <f t="shared" si="0"/>
        <v>67.636182318150276</v>
      </c>
      <c r="I18" s="24">
        <f t="shared" si="2"/>
        <v>837589.89999999851</v>
      </c>
      <c r="J18" s="25">
        <f t="shared" si="3"/>
        <v>107.22448556035542</v>
      </c>
    </row>
    <row r="19" spans="1:10" x14ac:dyDescent="0.15">
      <c r="A19" s="14"/>
      <c r="B19" s="20" t="s">
        <v>26</v>
      </c>
      <c r="C19" s="21">
        <v>17857231.5</v>
      </c>
      <c r="D19" s="21">
        <v>9333497.1999999993</v>
      </c>
      <c r="E19" s="22">
        <f t="shared" si="1"/>
        <v>52.267324864999367</v>
      </c>
      <c r="F19" s="21">
        <v>17299207.5</v>
      </c>
      <c r="G19" s="21">
        <v>9251497.5999999996</v>
      </c>
      <c r="H19" s="23">
        <f t="shared" si="0"/>
        <v>53.479314587098855</v>
      </c>
      <c r="I19" s="24">
        <f t="shared" si="2"/>
        <v>-81999.599999999627</v>
      </c>
      <c r="J19" s="25">
        <f t="shared" si="3"/>
        <v>99.121448282000884</v>
      </c>
    </row>
    <row r="20" spans="1:10" x14ac:dyDescent="0.15">
      <c r="A20" s="14"/>
      <c r="B20" s="20" t="s">
        <v>27</v>
      </c>
      <c r="C20" s="21">
        <v>0</v>
      </c>
      <c r="D20" s="21">
        <v>516275.9</v>
      </c>
      <c r="E20" s="24"/>
      <c r="F20" s="21">
        <v>0</v>
      </c>
      <c r="G20" s="21">
        <v>465710.5</v>
      </c>
      <c r="H20" s="23"/>
      <c r="I20" s="24">
        <f t="shared" si="2"/>
        <v>-50565.400000000023</v>
      </c>
      <c r="J20" s="25">
        <f t="shared" si="3"/>
        <v>90.205740767678677</v>
      </c>
    </row>
    <row r="21" spans="1:10" x14ac:dyDescent="0.15">
      <c r="A21" s="14"/>
      <c r="B21" s="27" t="s">
        <v>28</v>
      </c>
      <c r="C21" s="21">
        <v>0</v>
      </c>
      <c r="D21" s="21">
        <v>-147163.79999999999</v>
      </c>
      <c r="E21" s="24"/>
      <c r="F21" s="21">
        <v>0</v>
      </c>
      <c r="G21" s="21">
        <v>-29262.1</v>
      </c>
      <c r="H21" s="23"/>
      <c r="I21" s="24">
        <f t="shared" si="2"/>
        <v>117901.69999999998</v>
      </c>
      <c r="J21" s="25">
        <f t="shared" si="3"/>
        <v>19.884033981182871</v>
      </c>
    </row>
    <row r="22" spans="1:10" x14ac:dyDescent="0.15">
      <c r="A22" s="14"/>
      <c r="B22" s="27"/>
      <c r="C22" s="21"/>
      <c r="D22" s="21"/>
      <c r="E22" s="28"/>
      <c r="F22" s="21"/>
      <c r="G22" s="21"/>
      <c r="H22" s="23"/>
      <c r="I22" s="24"/>
      <c r="J22" s="25"/>
    </row>
    <row r="23" spans="1:10" x14ac:dyDescent="0.15">
      <c r="A23" s="14"/>
      <c r="B23" s="15" t="s">
        <v>29</v>
      </c>
      <c r="C23" s="29">
        <v>191037240.79999998</v>
      </c>
      <c r="D23" s="29">
        <v>89210151.099999994</v>
      </c>
      <c r="E23" s="17">
        <f t="shared" ref="E23:E48" si="4">D23/C23*100</f>
        <v>46.69778035236363</v>
      </c>
      <c r="F23" s="29">
        <f>F24+F29+F30+F33+F38+F39+F40+F41+F42+F43+F44+F45+F47+F48</f>
        <v>200746636.30000001</v>
      </c>
      <c r="G23" s="29">
        <f>G24+G29+G30+G33+G38+G39+G40+G41+G42+G43+G44+G45+G47+G48</f>
        <v>97350915.400000006</v>
      </c>
      <c r="H23" s="18">
        <f t="shared" ref="H23:H48" si="5">G23/F23*100</f>
        <v>48.494419231272566</v>
      </c>
      <c r="I23" s="17">
        <f t="shared" si="2"/>
        <v>8140764.3000000119</v>
      </c>
      <c r="J23" s="19">
        <f t="shared" ref="J23:J48" si="6">G23/D23*100</f>
        <v>109.12537889424112</v>
      </c>
    </row>
    <row r="24" spans="1:10" x14ac:dyDescent="0.15">
      <c r="A24" s="30" t="s">
        <v>30</v>
      </c>
      <c r="B24" s="15" t="s">
        <v>31</v>
      </c>
      <c r="C24" s="31">
        <v>11317013</v>
      </c>
      <c r="D24" s="32">
        <v>3873201.8</v>
      </c>
      <c r="E24" s="17">
        <f t="shared" si="4"/>
        <v>34.224594422574221</v>
      </c>
      <c r="F24" s="31">
        <v>12784899.199999999</v>
      </c>
      <c r="G24" s="32">
        <v>4402211.8</v>
      </c>
      <c r="H24" s="18">
        <f t="shared" si="5"/>
        <v>34.43290190352068</v>
      </c>
      <c r="I24" s="17">
        <f t="shared" si="2"/>
        <v>529010</v>
      </c>
      <c r="J24" s="19">
        <f t="shared" si="6"/>
        <v>113.65820908169566</v>
      </c>
    </row>
    <row r="25" spans="1:10" ht="15" customHeight="1" x14ac:dyDescent="0.15">
      <c r="A25" s="33" t="s">
        <v>32</v>
      </c>
      <c r="B25" s="20" t="s">
        <v>33</v>
      </c>
      <c r="C25" s="34">
        <v>4108860.2</v>
      </c>
      <c r="D25" s="34">
        <v>1818101.2</v>
      </c>
      <c r="E25" s="24">
        <f t="shared" si="4"/>
        <v>44.248310030114915</v>
      </c>
      <c r="F25" s="34">
        <v>4994496</v>
      </c>
      <c r="G25" s="34">
        <v>2218951.7000000002</v>
      </c>
      <c r="H25" s="23">
        <f t="shared" si="5"/>
        <v>44.42794027665655</v>
      </c>
      <c r="I25" s="24">
        <f t="shared" si="2"/>
        <v>400850.50000000023</v>
      </c>
      <c r="J25" s="25">
        <f t="shared" si="6"/>
        <v>122.04775509746104</v>
      </c>
    </row>
    <row r="26" spans="1:10" x14ac:dyDescent="0.15">
      <c r="A26" s="33" t="s">
        <v>34</v>
      </c>
      <c r="B26" s="20" t="s">
        <v>35</v>
      </c>
      <c r="C26" s="34">
        <v>475777.4</v>
      </c>
      <c r="D26" s="34">
        <v>229406.6</v>
      </c>
      <c r="E26" s="24">
        <f t="shared" si="4"/>
        <v>48.217212503157988</v>
      </c>
      <c r="F26" s="34">
        <v>525346</v>
      </c>
      <c r="G26" s="34">
        <v>296015.90000000002</v>
      </c>
      <c r="H26" s="23">
        <f t="shared" si="5"/>
        <v>56.34684569788292</v>
      </c>
      <c r="I26" s="24">
        <f t="shared" si="2"/>
        <v>66609.300000000017</v>
      </c>
      <c r="J26" s="25">
        <f t="shared" si="6"/>
        <v>129.0354767473996</v>
      </c>
    </row>
    <row r="27" spans="1:10" ht="15.75" customHeight="1" x14ac:dyDescent="0.15">
      <c r="A27" s="33" t="s">
        <v>36</v>
      </c>
      <c r="B27" s="20" t="s">
        <v>37</v>
      </c>
      <c r="C27" s="34">
        <v>101199.7</v>
      </c>
      <c r="D27" s="34">
        <v>42632.2</v>
      </c>
      <c r="E27" s="24">
        <f t="shared" si="4"/>
        <v>42.126804723729414</v>
      </c>
      <c r="F27" s="34">
        <v>119044.9</v>
      </c>
      <c r="G27" s="34">
        <v>49886.1</v>
      </c>
      <c r="H27" s="23">
        <f t="shared" si="5"/>
        <v>41.905281116620699</v>
      </c>
      <c r="I27" s="24">
        <f t="shared" si="2"/>
        <v>7253.9000000000015</v>
      </c>
      <c r="J27" s="25">
        <f t="shared" si="6"/>
        <v>117.01507311374971</v>
      </c>
    </row>
    <row r="28" spans="1:10" ht="15.75" customHeight="1" x14ac:dyDescent="0.15">
      <c r="A28" s="33" t="s">
        <v>38</v>
      </c>
      <c r="B28" s="20" t="s">
        <v>39</v>
      </c>
      <c r="C28" s="34">
        <v>102674.8</v>
      </c>
      <c r="D28" s="34">
        <v>41107.1</v>
      </c>
      <c r="E28" s="24">
        <f t="shared" si="4"/>
        <v>40.036211417017611</v>
      </c>
      <c r="F28" s="34">
        <v>125175</v>
      </c>
      <c r="G28" s="34">
        <v>52720.1</v>
      </c>
      <c r="H28" s="23">
        <f t="shared" si="5"/>
        <v>42.117116037547433</v>
      </c>
      <c r="I28" s="24">
        <f t="shared" si="2"/>
        <v>11613</v>
      </c>
      <c r="J28" s="25">
        <f t="shared" si="6"/>
        <v>128.25059417959429</v>
      </c>
    </row>
    <row r="29" spans="1:10" ht="13.5" customHeight="1" x14ac:dyDescent="0.15">
      <c r="A29" s="30" t="s">
        <v>40</v>
      </c>
      <c r="B29" s="15" t="s">
        <v>41</v>
      </c>
      <c r="C29" s="16">
        <v>77381.399999999994</v>
      </c>
      <c r="D29" s="16">
        <v>38690.800000000003</v>
      </c>
      <c r="E29" s="17">
        <f t="shared" si="4"/>
        <v>50.000129230021692</v>
      </c>
      <c r="F29" s="16">
        <v>129701.6</v>
      </c>
      <c r="G29" s="16">
        <v>55547</v>
      </c>
      <c r="H29" s="18">
        <f t="shared" si="5"/>
        <v>42.826765436972245</v>
      </c>
      <c r="I29" s="17">
        <f t="shared" si="2"/>
        <v>16856.199999999997</v>
      </c>
      <c r="J29" s="19">
        <f t="shared" si="6"/>
        <v>143.56642922865385</v>
      </c>
    </row>
    <row r="30" spans="1:10" ht="18" customHeight="1" x14ac:dyDescent="0.15">
      <c r="A30" s="30" t="s">
        <v>42</v>
      </c>
      <c r="B30" s="15" t="s">
        <v>43</v>
      </c>
      <c r="C30" s="32">
        <v>2885470.7</v>
      </c>
      <c r="D30" s="32">
        <v>1224635.5</v>
      </c>
      <c r="E30" s="17">
        <f t="shared" si="4"/>
        <v>42.441446381694327</v>
      </c>
      <c r="F30" s="32">
        <v>3591161.8</v>
      </c>
      <c r="G30" s="32">
        <v>1523076.1</v>
      </c>
      <c r="H30" s="18">
        <f t="shared" si="5"/>
        <v>42.411792751860979</v>
      </c>
      <c r="I30" s="17">
        <f t="shared" si="2"/>
        <v>298440.60000000009</v>
      </c>
      <c r="J30" s="19">
        <f t="shared" si="6"/>
        <v>124.3697492029261</v>
      </c>
    </row>
    <row r="31" spans="1:10" ht="17.25" customHeight="1" x14ac:dyDescent="0.15">
      <c r="A31" s="33" t="s">
        <v>44</v>
      </c>
      <c r="B31" s="20" t="s">
        <v>45</v>
      </c>
      <c r="C31" s="34">
        <v>616807.80000000005</v>
      </c>
      <c r="D31" s="34">
        <v>259101.5</v>
      </c>
      <c r="E31" s="24">
        <f t="shared" si="4"/>
        <v>42.006845568425035</v>
      </c>
      <c r="F31" s="34">
        <v>826201.5</v>
      </c>
      <c r="G31" s="34">
        <v>251772.79999999999</v>
      </c>
      <c r="H31" s="23">
        <f t="shared" si="5"/>
        <v>30.473534603846641</v>
      </c>
      <c r="I31" s="24">
        <f t="shared" si="2"/>
        <v>-7328.7000000000116</v>
      </c>
      <c r="J31" s="25">
        <f t="shared" si="6"/>
        <v>97.171494568730793</v>
      </c>
    </row>
    <row r="32" spans="1:10" x14ac:dyDescent="0.15">
      <c r="A32" s="33" t="s">
        <v>46</v>
      </c>
      <c r="B32" s="20" t="s">
        <v>47</v>
      </c>
      <c r="C32" s="34">
        <v>1762731.2</v>
      </c>
      <c r="D32" s="34">
        <v>685222.5</v>
      </c>
      <c r="E32" s="24">
        <f t="shared" si="4"/>
        <v>38.872773114811835</v>
      </c>
      <c r="F32" s="34">
        <v>2129021.1</v>
      </c>
      <c r="G32" s="34">
        <v>954475.9</v>
      </c>
      <c r="H32" s="23">
        <f t="shared" si="5"/>
        <v>44.831678746631489</v>
      </c>
      <c r="I32" s="24">
        <f t="shared" si="2"/>
        <v>269253.40000000002</v>
      </c>
      <c r="J32" s="25">
        <f t="shared" si="6"/>
        <v>139.29430221570368</v>
      </c>
    </row>
    <row r="33" spans="1:10" x14ac:dyDescent="0.15">
      <c r="A33" s="30" t="s">
        <v>48</v>
      </c>
      <c r="B33" s="15" t="s">
        <v>49</v>
      </c>
      <c r="C33" s="32">
        <v>40940416.5</v>
      </c>
      <c r="D33" s="32">
        <v>14971660.699999999</v>
      </c>
      <c r="E33" s="17">
        <f t="shared" si="4"/>
        <v>36.569390299192484</v>
      </c>
      <c r="F33" s="32">
        <v>42998936.899999999</v>
      </c>
      <c r="G33" s="32">
        <v>16253376.9</v>
      </c>
      <c r="H33" s="18">
        <f t="shared" si="5"/>
        <v>37.799485456581138</v>
      </c>
      <c r="I33" s="17">
        <f t="shared" si="2"/>
        <v>1281716.2000000011</v>
      </c>
      <c r="J33" s="19">
        <f t="shared" si="6"/>
        <v>108.56094875299974</v>
      </c>
    </row>
    <row r="34" spans="1:10" x14ac:dyDescent="0.15">
      <c r="A34" s="33" t="s">
        <v>50</v>
      </c>
      <c r="B34" s="20" t="s">
        <v>51</v>
      </c>
      <c r="C34" s="34">
        <v>5258325.2</v>
      </c>
      <c r="D34" s="34">
        <v>3705013.1</v>
      </c>
      <c r="E34" s="24">
        <f t="shared" si="4"/>
        <v>70.459946067998985</v>
      </c>
      <c r="F34" s="34">
        <v>5849213.5999999996</v>
      </c>
      <c r="G34" s="34">
        <v>3740076.7</v>
      </c>
      <c r="H34" s="23">
        <f t="shared" si="5"/>
        <v>63.941530533266913</v>
      </c>
      <c r="I34" s="24">
        <f t="shared" si="2"/>
        <v>35063.600000000093</v>
      </c>
      <c r="J34" s="25">
        <f t="shared" si="6"/>
        <v>100.94638261872812</v>
      </c>
    </row>
    <row r="35" spans="1:10" x14ac:dyDescent="0.15">
      <c r="A35" s="33" t="s">
        <v>52</v>
      </c>
      <c r="B35" s="20" t="s">
        <v>53</v>
      </c>
      <c r="C35" s="34">
        <v>1763862.9</v>
      </c>
      <c r="D35" s="34">
        <v>709421.7</v>
      </c>
      <c r="E35" s="24">
        <f t="shared" si="4"/>
        <v>40.219775584599006</v>
      </c>
      <c r="F35" s="34">
        <v>1735907.9</v>
      </c>
      <c r="G35" s="34">
        <v>672190.7</v>
      </c>
      <c r="H35" s="23">
        <f t="shared" si="5"/>
        <v>38.722716798512181</v>
      </c>
      <c r="I35" s="24">
        <f t="shared" si="2"/>
        <v>-37231</v>
      </c>
      <c r="J35" s="25">
        <f t="shared" si="6"/>
        <v>94.751922587087478</v>
      </c>
    </row>
    <row r="36" spans="1:10" x14ac:dyDescent="0.15">
      <c r="A36" s="33" t="s">
        <v>54</v>
      </c>
      <c r="B36" s="20" t="s">
        <v>55</v>
      </c>
      <c r="C36" s="34">
        <v>24395622.699999999</v>
      </c>
      <c r="D36" s="34">
        <v>5781781.5999999996</v>
      </c>
      <c r="E36" s="24">
        <f t="shared" si="4"/>
        <v>23.700077965216277</v>
      </c>
      <c r="F36" s="34">
        <v>24492206.5</v>
      </c>
      <c r="G36" s="34">
        <v>6462848.2999999998</v>
      </c>
      <c r="H36" s="23">
        <f t="shared" si="5"/>
        <v>26.387366528205614</v>
      </c>
      <c r="I36" s="24">
        <f t="shared" si="2"/>
        <v>681066.70000000019</v>
      </c>
      <c r="J36" s="25">
        <f t="shared" si="6"/>
        <v>111.77953003274976</v>
      </c>
    </row>
    <row r="37" spans="1:10" x14ac:dyDescent="0.15">
      <c r="A37" s="33" t="s">
        <v>56</v>
      </c>
      <c r="B37" s="20" t="s">
        <v>57</v>
      </c>
      <c r="C37" s="34">
        <v>1750440.9</v>
      </c>
      <c r="D37" s="34">
        <v>337377.4</v>
      </c>
      <c r="E37" s="24">
        <f t="shared" si="4"/>
        <v>19.273852661920778</v>
      </c>
      <c r="F37" s="34">
        <v>2102005.4</v>
      </c>
      <c r="G37" s="34">
        <v>667480.4</v>
      </c>
      <c r="H37" s="23">
        <f t="shared" si="5"/>
        <v>31.754456958102967</v>
      </c>
      <c r="I37" s="24">
        <f t="shared" si="2"/>
        <v>330103</v>
      </c>
      <c r="J37" s="25">
        <f t="shared" si="6"/>
        <v>197.84383897676608</v>
      </c>
    </row>
    <row r="38" spans="1:10" x14ac:dyDescent="0.15">
      <c r="A38" s="30" t="s">
        <v>58</v>
      </c>
      <c r="B38" s="15" t="s">
        <v>59</v>
      </c>
      <c r="C38" s="32">
        <v>18828651.800000001</v>
      </c>
      <c r="D38" s="32">
        <v>6787783.2000000002</v>
      </c>
      <c r="E38" s="17">
        <f t="shared" si="4"/>
        <v>36.050287997784316</v>
      </c>
      <c r="F38" s="32">
        <v>17212670</v>
      </c>
      <c r="G38" s="32">
        <v>8990389.5</v>
      </c>
      <c r="H38" s="18">
        <f t="shared" si="5"/>
        <v>52.231231412674504</v>
      </c>
      <c r="I38" s="17">
        <f t="shared" si="2"/>
        <v>2202606.2999999998</v>
      </c>
      <c r="J38" s="19">
        <f t="shared" si="6"/>
        <v>132.44956762908987</v>
      </c>
    </row>
    <row r="39" spans="1:10" x14ac:dyDescent="0.15">
      <c r="A39" s="30" t="s">
        <v>60</v>
      </c>
      <c r="B39" s="15" t="s">
        <v>61</v>
      </c>
      <c r="C39" s="32">
        <v>648937.1</v>
      </c>
      <c r="D39" s="32">
        <v>258212.4</v>
      </c>
      <c r="E39" s="17">
        <f t="shared" si="4"/>
        <v>39.790050530321039</v>
      </c>
      <c r="F39" s="32">
        <v>635569.5</v>
      </c>
      <c r="G39" s="32">
        <v>208948</v>
      </c>
      <c r="H39" s="18">
        <f t="shared" si="5"/>
        <v>32.875712254914689</v>
      </c>
      <c r="I39" s="17">
        <f t="shared" si="2"/>
        <v>-49264.399999999994</v>
      </c>
      <c r="J39" s="19">
        <f t="shared" si="6"/>
        <v>80.920978233423341</v>
      </c>
    </row>
    <row r="40" spans="1:10" x14ac:dyDescent="0.15">
      <c r="A40" s="30" t="s">
        <v>62</v>
      </c>
      <c r="B40" s="15" t="s">
        <v>63</v>
      </c>
      <c r="C40" s="32">
        <v>39489705.5</v>
      </c>
      <c r="D40" s="32">
        <v>22393526.899999999</v>
      </c>
      <c r="E40" s="17">
        <f t="shared" si="4"/>
        <v>56.707252222987577</v>
      </c>
      <c r="F40" s="32">
        <v>41948404.57</v>
      </c>
      <c r="G40" s="32">
        <v>23893765</v>
      </c>
      <c r="H40" s="18">
        <f t="shared" si="5"/>
        <v>56.959889762024382</v>
      </c>
      <c r="I40" s="17">
        <f t="shared" si="2"/>
        <v>1500238.1000000015</v>
      </c>
      <c r="J40" s="19">
        <f t="shared" si="6"/>
        <v>106.69942750286468</v>
      </c>
    </row>
    <row r="41" spans="1:10" x14ac:dyDescent="0.15">
      <c r="A41" s="30" t="s">
        <v>64</v>
      </c>
      <c r="B41" s="15" t="s">
        <v>65</v>
      </c>
      <c r="C41" s="32">
        <v>4210968.8</v>
      </c>
      <c r="D41" s="32">
        <v>1856389.1</v>
      </c>
      <c r="E41" s="17">
        <f t="shared" si="4"/>
        <v>44.084608273516537</v>
      </c>
      <c r="F41" s="32">
        <v>4529906.9800000004</v>
      </c>
      <c r="G41" s="32">
        <v>1894444.1</v>
      </c>
      <c r="H41" s="35">
        <f t="shared" si="5"/>
        <v>41.82081681509495</v>
      </c>
      <c r="I41" s="17">
        <f t="shared" si="2"/>
        <v>38055</v>
      </c>
      <c r="J41" s="19">
        <f t="shared" si="6"/>
        <v>102.04994739518779</v>
      </c>
    </row>
    <row r="42" spans="1:10" x14ac:dyDescent="0.15">
      <c r="A42" s="30" t="s">
        <v>66</v>
      </c>
      <c r="B42" s="15" t="s">
        <v>67</v>
      </c>
      <c r="C42" s="32">
        <v>22024094.399999999</v>
      </c>
      <c r="D42" s="32">
        <v>11751776.300000001</v>
      </c>
      <c r="E42" s="17">
        <f t="shared" si="4"/>
        <v>53.358726522712331</v>
      </c>
      <c r="F42" s="32">
        <v>20999994.07</v>
      </c>
      <c r="G42" s="32">
        <v>11592597.1</v>
      </c>
      <c r="H42" s="18">
        <f t="shared" si="5"/>
        <v>55.202858921569209</v>
      </c>
      <c r="I42" s="17">
        <f t="shared" si="2"/>
        <v>-159179.20000000112</v>
      </c>
      <c r="J42" s="19">
        <f t="shared" si="6"/>
        <v>98.645488171860436</v>
      </c>
    </row>
    <row r="43" spans="1:10" x14ac:dyDescent="0.15">
      <c r="A43" s="30" t="s">
        <v>68</v>
      </c>
      <c r="B43" s="15" t="s">
        <v>69</v>
      </c>
      <c r="C43" s="32">
        <v>38861090.100000001</v>
      </c>
      <c r="D43" s="32">
        <v>20870242.800000001</v>
      </c>
      <c r="E43" s="17">
        <f t="shared" si="4"/>
        <v>53.704728164586399</v>
      </c>
      <c r="F43" s="32">
        <v>43510680</v>
      </c>
      <c r="G43" s="32">
        <v>23477587.699999999</v>
      </c>
      <c r="H43" s="18">
        <f t="shared" si="5"/>
        <v>53.958218304103724</v>
      </c>
      <c r="I43" s="17">
        <f t="shared" si="2"/>
        <v>2607344.8999999985</v>
      </c>
      <c r="J43" s="19">
        <f t="shared" si="6"/>
        <v>112.49312202539397</v>
      </c>
    </row>
    <row r="44" spans="1:10" x14ac:dyDescent="0.15">
      <c r="A44" s="30" t="s">
        <v>70</v>
      </c>
      <c r="B44" s="15" t="s">
        <v>71</v>
      </c>
      <c r="C44" s="32">
        <v>4000711.9</v>
      </c>
      <c r="D44" s="32">
        <v>1109456.1000000001</v>
      </c>
      <c r="E44" s="17">
        <f t="shared" si="4"/>
        <v>27.731466992162073</v>
      </c>
      <c r="F44" s="32">
        <v>3322860.66</v>
      </c>
      <c r="G44" s="32">
        <v>713862.4</v>
      </c>
      <c r="H44" s="18">
        <f t="shared" si="5"/>
        <v>21.483368490088896</v>
      </c>
      <c r="I44" s="17">
        <f t="shared" si="2"/>
        <v>-395593.70000000007</v>
      </c>
      <c r="J44" s="19">
        <f t="shared" si="6"/>
        <v>64.343456221476444</v>
      </c>
    </row>
    <row r="45" spans="1:10" x14ac:dyDescent="0.15">
      <c r="A45" s="30" t="s">
        <v>72</v>
      </c>
      <c r="B45" s="15" t="s">
        <v>73</v>
      </c>
      <c r="C45" s="32">
        <v>407001.9</v>
      </c>
      <c r="D45" s="32">
        <v>249053</v>
      </c>
      <c r="E45" s="17">
        <f t="shared" si="4"/>
        <v>61.192097629028261</v>
      </c>
      <c r="F45" s="32">
        <v>506384.32</v>
      </c>
      <c r="G45" s="32">
        <v>316101.5</v>
      </c>
      <c r="H45" s="18">
        <f t="shared" si="5"/>
        <v>62.423240119283321</v>
      </c>
      <c r="I45" s="17">
        <f t="shared" si="2"/>
        <v>67048.5</v>
      </c>
      <c r="J45" s="19">
        <f t="shared" si="6"/>
        <v>126.92137818054792</v>
      </c>
    </row>
    <row r="46" spans="1:10" x14ac:dyDescent="0.15">
      <c r="A46" s="30"/>
      <c r="B46" s="15" t="s">
        <v>74</v>
      </c>
      <c r="C46" s="18">
        <v>108993572.60000001</v>
      </c>
      <c r="D46" s="18">
        <v>58230444.199999996</v>
      </c>
      <c r="E46" s="17">
        <f t="shared" si="4"/>
        <v>53.425576216041925</v>
      </c>
      <c r="F46" s="18">
        <f>F41+F40+F42+F43++F44+F45</f>
        <v>114818230.59999999</v>
      </c>
      <c r="G46" s="18">
        <f>G41+G40+G42+G43++G44+G45</f>
        <v>61888357.800000004</v>
      </c>
      <c r="H46" s="18">
        <f t="shared" si="5"/>
        <v>53.901159664796303</v>
      </c>
      <c r="I46" s="17">
        <f t="shared" si="2"/>
        <v>3657913.6000000089</v>
      </c>
      <c r="J46" s="19">
        <f>G46/D46*100</f>
        <v>106.28178893404356</v>
      </c>
    </row>
    <row r="47" spans="1:10" s="38" customFormat="1" x14ac:dyDescent="0.15">
      <c r="A47" s="36" t="s">
        <v>75</v>
      </c>
      <c r="B47" s="37" t="s">
        <v>76</v>
      </c>
      <c r="C47" s="32">
        <v>64710.5</v>
      </c>
      <c r="D47" s="32">
        <v>0</v>
      </c>
      <c r="E47" s="17">
        <f t="shared" si="4"/>
        <v>0</v>
      </c>
      <c r="F47" s="32">
        <v>773657.3</v>
      </c>
      <c r="G47" s="32">
        <v>0</v>
      </c>
      <c r="H47" s="18">
        <f t="shared" si="5"/>
        <v>0</v>
      </c>
      <c r="I47" s="17">
        <f t="shared" si="2"/>
        <v>0</v>
      </c>
      <c r="J47" s="19" t="e">
        <f>G47/D47*100</f>
        <v>#DIV/0!</v>
      </c>
    </row>
    <row r="48" spans="1:10" x14ac:dyDescent="0.15">
      <c r="A48" s="30" t="s">
        <v>77</v>
      </c>
      <c r="B48" s="15" t="s">
        <v>78</v>
      </c>
      <c r="C48" s="32">
        <v>7281087.2000000002</v>
      </c>
      <c r="D48" s="32">
        <v>3825522.5</v>
      </c>
      <c r="E48" s="17">
        <f t="shared" si="4"/>
        <v>52.540539550192442</v>
      </c>
      <c r="F48" s="32">
        <v>7801809.4000000004</v>
      </c>
      <c r="G48" s="32">
        <v>4029008.3</v>
      </c>
      <c r="H48" s="18">
        <f t="shared" si="5"/>
        <v>51.641972950531191</v>
      </c>
      <c r="I48" s="17">
        <f t="shared" si="2"/>
        <v>203485.79999999981</v>
      </c>
      <c r="J48" s="19">
        <f t="shared" si="6"/>
        <v>105.3191635913787</v>
      </c>
    </row>
    <row r="49" spans="1:10" x14ac:dyDescent="0.15">
      <c r="A49" s="39"/>
      <c r="B49" s="40" t="s">
        <v>79</v>
      </c>
      <c r="C49" s="18">
        <v>-20876363.100000001</v>
      </c>
      <c r="D49" s="18">
        <v>10092283</v>
      </c>
      <c r="E49" s="18"/>
      <c r="F49" s="18">
        <v>-27600848.199999999</v>
      </c>
      <c r="G49" s="18">
        <f>G9-G23</f>
        <v>30385305.899999991</v>
      </c>
      <c r="H49" s="18"/>
      <c r="I49" s="17">
        <f>G49-D49</f>
        <v>20293022.899999991</v>
      </c>
      <c r="J49" s="19"/>
    </row>
    <row r="50" spans="1:10" s="43" customFormat="1" x14ac:dyDescent="0.15">
      <c r="A50" s="41"/>
      <c r="B50" s="42"/>
      <c r="C50" s="18"/>
      <c r="D50" s="18"/>
      <c r="E50" s="17"/>
      <c r="F50" s="18"/>
      <c r="G50" s="18"/>
      <c r="H50" s="18"/>
      <c r="I50" s="17"/>
      <c r="J50" s="19"/>
    </row>
    <row r="51" spans="1:10" x14ac:dyDescent="0.15">
      <c r="A51" s="33"/>
      <c r="B51" s="15" t="s">
        <v>80</v>
      </c>
      <c r="C51" s="18">
        <v>20876363.100000001</v>
      </c>
      <c r="D51" s="18">
        <v>-10092283</v>
      </c>
      <c r="E51" s="17"/>
      <c r="F51" s="18">
        <f>F52+F54+F55+F56+F57+F58+F59+F60+F61+F53</f>
        <v>27600848.199999999</v>
      </c>
      <c r="G51" s="18">
        <f>G52+G54+G55+G56+G57+G58+G59+G60+G61+G53</f>
        <v>-30385305.899999999</v>
      </c>
      <c r="H51" s="18"/>
      <c r="I51" s="17">
        <f t="shared" ref="I51:I65" si="7">G51-D51</f>
        <v>-20293022.899999999</v>
      </c>
      <c r="J51" s="19"/>
    </row>
    <row r="52" spans="1:10" s="50" customFormat="1" hidden="1" x14ac:dyDescent="0.15">
      <c r="A52" s="44"/>
      <c r="B52" s="45" t="s">
        <v>81</v>
      </c>
      <c r="C52" s="46">
        <v>0</v>
      </c>
      <c r="D52" s="46">
        <v>0</v>
      </c>
      <c r="E52" s="47"/>
      <c r="F52" s="23">
        <v>0</v>
      </c>
      <c r="G52" s="23">
        <v>0</v>
      </c>
      <c r="H52" s="46"/>
      <c r="I52" s="48">
        <f t="shared" si="7"/>
        <v>0</v>
      </c>
      <c r="J52" s="49"/>
    </row>
    <row r="53" spans="1:10" ht="13.5" customHeight="1" x14ac:dyDescent="0.15">
      <c r="A53" s="51"/>
      <c r="B53" s="52" t="s">
        <v>82</v>
      </c>
      <c r="C53" s="23">
        <v>3500000</v>
      </c>
      <c r="D53" s="23">
        <v>0</v>
      </c>
      <c r="E53" s="53"/>
      <c r="F53" s="23">
        <v>10000000</v>
      </c>
      <c r="G53" s="23">
        <v>0</v>
      </c>
      <c r="H53" s="23"/>
      <c r="I53" s="24">
        <f t="shared" si="7"/>
        <v>0</v>
      </c>
      <c r="J53" s="19"/>
    </row>
    <row r="54" spans="1:10" ht="13.5" customHeight="1" x14ac:dyDescent="0.15">
      <c r="A54" s="51"/>
      <c r="B54" s="52" t="s">
        <v>83</v>
      </c>
      <c r="C54" s="23">
        <v>3829027.2</v>
      </c>
      <c r="D54" s="23">
        <v>100000</v>
      </c>
      <c r="E54" s="53"/>
      <c r="F54" s="23">
        <v>4629027.3</v>
      </c>
      <c r="G54" s="23">
        <v>6318000</v>
      </c>
      <c r="H54" s="23"/>
      <c r="I54" s="24">
        <f t="shared" si="7"/>
        <v>6218000</v>
      </c>
      <c r="J54" s="19"/>
    </row>
    <row r="55" spans="1:10" x14ac:dyDescent="0.15">
      <c r="A55" s="51"/>
      <c r="B55" s="52" t="s">
        <v>84</v>
      </c>
      <c r="C55" s="23">
        <v>2885008.7</v>
      </c>
      <c r="D55" s="23">
        <v>1110431</v>
      </c>
      <c r="E55" s="53"/>
      <c r="F55" s="23">
        <v>4618186.5</v>
      </c>
      <c r="G55" s="23">
        <v>3377466.1</v>
      </c>
      <c r="H55" s="23"/>
      <c r="I55" s="24">
        <f t="shared" si="7"/>
        <v>2267035.1</v>
      </c>
      <c r="J55" s="19"/>
    </row>
    <row r="56" spans="1:10" x14ac:dyDescent="0.15">
      <c r="A56" s="51"/>
      <c r="B56" s="52" t="s">
        <v>85</v>
      </c>
      <c r="C56" s="23">
        <v>9900000</v>
      </c>
      <c r="D56" s="23">
        <v>-16200000</v>
      </c>
      <c r="E56" s="53"/>
      <c r="F56" s="23">
        <v>7800000</v>
      </c>
      <c r="G56" s="23">
        <v>-40500000</v>
      </c>
      <c r="H56" s="23"/>
      <c r="I56" s="24">
        <f t="shared" si="7"/>
        <v>-24300000</v>
      </c>
      <c r="J56" s="19"/>
    </row>
    <row r="57" spans="1:10" s="50" customFormat="1" hidden="1" x14ac:dyDescent="0.15">
      <c r="A57" s="44"/>
      <c r="B57" s="45" t="s">
        <v>86</v>
      </c>
      <c r="C57" s="46">
        <v>0</v>
      </c>
      <c r="D57" s="46">
        <v>0</v>
      </c>
      <c r="E57" s="47"/>
      <c r="F57" s="23">
        <v>0</v>
      </c>
      <c r="G57" s="23">
        <v>0</v>
      </c>
      <c r="H57" s="46"/>
      <c r="I57" s="48">
        <f t="shared" si="7"/>
        <v>0</v>
      </c>
      <c r="J57" s="49"/>
    </row>
    <row r="58" spans="1:10" s="50" customFormat="1" hidden="1" x14ac:dyDescent="0.15">
      <c r="A58" s="44"/>
      <c r="B58" s="45" t="s">
        <v>87</v>
      </c>
      <c r="C58" s="46">
        <v>0</v>
      </c>
      <c r="D58" s="46">
        <v>0</v>
      </c>
      <c r="E58" s="47"/>
      <c r="F58" s="23">
        <v>0</v>
      </c>
      <c r="G58" s="23">
        <v>0</v>
      </c>
      <c r="H58" s="46"/>
      <c r="I58" s="48">
        <f t="shared" si="7"/>
        <v>0</v>
      </c>
      <c r="J58" s="49"/>
    </row>
    <row r="59" spans="1:10" ht="13.5" customHeight="1" x14ac:dyDescent="0.15">
      <c r="A59" s="51"/>
      <c r="B59" s="52" t="s">
        <v>88</v>
      </c>
      <c r="C59" s="23">
        <v>60292</v>
      </c>
      <c r="D59" s="23">
        <v>0</v>
      </c>
      <c r="E59" s="53"/>
      <c r="F59" s="23">
        <v>60291.5</v>
      </c>
      <c r="G59" s="23">
        <v>-30000</v>
      </c>
      <c r="H59" s="23"/>
      <c r="I59" s="24">
        <f t="shared" si="7"/>
        <v>-30000</v>
      </c>
      <c r="J59" s="19"/>
    </row>
    <row r="60" spans="1:10" x14ac:dyDescent="0.15">
      <c r="A60" s="54"/>
      <c r="B60" s="55" t="s">
        <v>89</v>
      </c>
      <c r="C60" s="23">
        <v>0</v>
      </c>
      <c r="D60" s="23">
        <v>5297286</v>
      </c>
      <c r="E60" s="53"/>
      <c r="F60" s="23">
        <v>0</v>
      </c>
      <c r="G60" s="23">
        <v>3249228</v>
      </c>
      <c r="H60" s="23"/>
      <c r="I60" s="24">
        <f>G60-D60</f>
        <v>-2048058</v>
      </c>
      <c r="J60" s="19"/>
    </row>
    <row r="61" spans="1:10" x14ac:dyDescent="0.15">
      <c r="A61" s="54"/>
      <c r="B61" s="55" t="s">
        <v>90</v>
      </c>
      <c r="C61" s="23">
        <v>702035.2</v>
      </c>
      <c r="D61" s="23">
        <v>-400000</v>
      </c>
      <c r="E61" s="53"/>
      <c r="F61" s="23">
        <v>493342.9</v>
      </c>
      <c r="G61" s="23">
        <v>-2800000</v>
      </c>
      <c r="H61" s="23"/>
      <c r="I61" s="24">
        <f t="shared" si="7"/>
        <v>-2400000</v>
      </c>
      <c r="J61" s="19"/>
    </row>
    <row r="62" spans="1:10" x14ac:dyDescent="0.15">
      <c r="A62" s="56"/>
      <c r="B62" s="57"/>
      <c r="C62" s="58"/>
      <c r="D62" s="58"/>
      <c r="E62" s="59"/>
      <c r="F62" s="58"/>
      <c r="G62" s="58"/>
      <c r="H62" s="58"/>
      <c r="I62" s="59"/>
      <c r="J62" s="59"/>
    </row>
    <row r="63" spans="1:10" x14ac:dyDescent="0.15">
      <c r="A63" s="54"/>
      <c r="B63" s="60" t="s">
        <v>91</v>
      </c>
      <c r="C63" s="18"/>
      <c r="D63" s="23">
        <v>2664333.9</v>
      </c>
      <c r="E63" s="61"/>
      <c r="F63" s="18"/>
      <c r="G63" s="23">
        <v>12840322.9</v>
      </c>
      <c r="H63" s="18"/>
      <c r="I63" s="62">
        <f t="shared" si="7"/>
        <v>10175989</v>
      </c>
      <c r="J63" s="63"/>
    </row>
    <row r="64" spans="1:10" x14ac:dyDescent="0.15">
      <c r="A64" s="54"/>
      <c r="B64" s="64" t="s">
        <v>92</v>
      </c>
      <c r="C64" s="18"/>
      <c r="D64" s="23">
        <v>1.8147634092436218</v>
      </c>
      <c r="E64" s="61"/>
      <c r="F64" s="18"/>
      <c r="G64" s="23">
        <f>G63/F10*100</f>
        <v>8.3673954768538081</v>
      </c>
      <c r="H64" s="23"/>
      <c r="I64" s="62"/>
      <c r="J64" s="63"/>
    </row>
    <row r="65" spans="1:10" x14ac:dyDescent="0.15">
      <c r="A65" s="54"/>
      <c r="B65" s="55" t="s">
        <v>93</v>
      </c>
      <c r="C65" s="23"/>
      <c r="D65" s="23">
        <v>0</v>
      </c>
      <c r="E65" s="28"/>
      <c r="F65" s="23"/>
      <c r="G65" s="23">
        <v>0</v>
      </c>
      <c r="H65" s="23"/>
      <c r="I65" s="62">
        <f t="shared" si="7"/>
        <v>0</v>
      </c>
      <c r="J65" s="63"/>
    </row>
    <row r="66" spans="1:10" x14ac:dyDescent="0.15">
      <c r="A66" s="54"/>
      <c r="B66" s="55" t="s">
        <v>92</v>
      </c>
      <c r="C66" s="23"/>
      <c r="D66" s="65">
        <v>0</v>
      </c>
      <c r="E66" s="28"/>
      <c r="F66" s="23"/>
      <c r="G66" s="23">
        <f>G65/F10*100</f>
        <v>0</v>
      </c>
      <c r="H66" s="23"/>
      <c r="I66" s="62"/>
      <c r="J66" s="62"/>
    </row>
    <row r="67" spans="1:10" x14ac:dyDescent="0.15">
      <c r="A67" s="68"/>
      <c r="B67" s="69"/>
      <c r="C67" s="69"/>
      <c r="D67" s="69"/>
      <c r="E67" s="69"/>
      <c r="F67" s="69"/>
      <c r="G67" s="69"/>
      <c r="H67" s="69"/>
      <c r="I67" s="69"/>
      <c r="J67" s="70"/>
    </row>
    <row r="68" spans="1:10" x14ac:dyDescent="0.15">
      <c r="A68" s="54"/>
      <c r="B68" s="55" t="s">
        <v>94</v>
      </c>
      <c r="C68" s="28"/>
      <c r="D68" s="28">
        <v>27955887.199999999</v>
      </c>
      <c r="E68" s="28"/>
      <c r="F68" s="23"/>
      <c r="G68" s="28">
        <v>49524938.5</v>
      </c>
      <c r="H68" s="23"/>
      <c r="I68" s="62">
        <f>G68-D68</f>
        <v>21569051.300000001</v>
      </c>
      <c r="J68" s="62"/>
    </row>
    <row r="69" spans="1:10" ht="27" customHeight="1" x14ac:dyDescent="0.15">
      <c r="A69" s="66"/>
      <c r="F69" s="7"/>
      <c r="G69" s="7"/>
    </row>
    <row r="71" spans="1:10" x14ac:dyDescent="0.15">
      <c r="C71" s="6"/>
    </row>
  </sheetData>
  <mergeCells count="16">
    <mergeCell ref="A67:J6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78740157480314965" bottom="0.39370078740157483" header="0.51181102362204722" footer="0.35433070866141736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cp:lastPrinted>2023-07-20T05:07:42Z</cp:lastPrinted>
  <dcterms:created xsi:type="dcterms:W3CDTF">2023-07-20T05:07:32Z</dcterms:created>
  <dcterms:modified xsi:type="dcterms:W3CDTF">2023-08-24T10:59:09Z</dcterms:modified>
</cp:coreProperties>
</file>