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2022 год" sheetId="1" r:id="rId1"/>
    <sheet name="Лист2" sheetId="2" r:id="rId2"/>
    <sheet name="Лист3" sheetId="3" r:id="rId3"/>
  </sheets>
  <definedNames>
    <definedName name="_xlnm.Print_Titles" localSheetId="0">'2022 год'!$3:$3</definedName>
  </definedNames>
  <calcPr calcId="145621"/>
</workbook>
</file>

<file path=xl/calcChain.xml><?xml version="1.0" encoding="utf-8"?>
<calcChain xmlns="http://schemas.openxmlformats.org/spreadsheetml/2006/main">
  <c r="F53" i="1" l="1"/>
  <c r="F52" i="1"/>
  <c r="F46" i="1"/>
  <c r="F47" i="1"/>
  <c r="F44" i="1" s="1"/>
  <c r="F48" i="1"/>
  <c r="F45" i="1"/>
  <c r="F39" i="1"/>
  <c r="F40" i="1"/>
  <c r="F33" i="1"/>
  <c r="F30" i="1"/>
  <c r="F31" i="1"/>
  <c r="F29" i="1"/>
  <c r="F50" i="1"/>
  <c r="F49" i="1" s="1"/>
  <c r="F28" i="1"/>
  <c r="F23" i="1"/>
  <c r="F24" i="1"/>
  <c r="F25" i="1"/>
  <c r="F26" i="1"/>
  <c r="F22" i="1"/>
  <c r="F20" i="1"/>
  <c r="F5" i="1"/>
  <c r="F51" i="1"/>
  <c r="F32" i="1"/>
  <c r="F19" i="1"/>
  <c r="F10" i="1"/>
  <c r="F4" i="1" s="1"/>
  <c r="F27" i="1" l="1"/>
  <c r="F21" i="1"/>
  <c r="D49" i="1"/>
  <c r="E49" i="1"/>
  <c r="D51" i="1"/>
  <c r="E51" i="1"/>
  <c r="D39" i="1"/>
  <c r="D27" i="1"/>
  <c r="E27" i="1"/>
  <c r="D21" i="1"/>
  <c r="E21" i="1"/>
  <c r="C21" i="1"/>
  <c r="C4" i="1"/>
  <c r="E10" i="1"/>
  <c r="E4" i="1" s="1"/>
  <c r="D10" i="1"/>
  <c r="D4" i="1" s="1"/>
  <c r="E44" i="1"/>
  <c r="E39" i="1"/>
  <c r="E32" i="1"/>
  <c r="E19" i="1"/>
  <c r="D44" i="1"/>
  <c r="D32" i="1"/>
  <c r="D19" i="1"/>
  <c r="D53" i="1" l="1"/>
  <c r="E53" i="1"/>
  <c r="C49" i="1"/>
  <c r="C51" i="1"/>
  <c r="C31" i="1"/>
  <c r="C27" i="1" s="1"/>
  <c r="C19" i="1" l="1"/>
  <c r="C32" i="1"/>
  <c r="C53" i="1" s="1"/>
</calcChain>
</file>

<file path=xl/sharedStrings.xml><?xml version="1.0" encoding="utf-8"?>
<sst xmlns="http://schemas.openxmlformats.org/spreadsheetml/2006/main" count="62" uniqueCount="62">
  <si>
    <t>Комитет по жилищно-коммунальному хозяйству Ленинградской области</t>
  </si>
  <si>
    <t>Бурение 20 артезианских скважин</t>
  </si>
  <si>
    <t>Ремонт кровли г. Енакиево, пр. Ленина, д.98</t>
  </si>
  <si>
    <t>Ремонт кровли пгт. Карло-Марксово, ул. Юбилейная, д.5</t>
  </si>
  <si>
    <t>Ремонт кровли г. Юнокоммунаровск, ул. Ильича, д.39</t>
  </si>
  <si>
    <t>Ремонт кровли г. Енакиево, ул. Коммунистическая, д.53</t>
  </si>
  <si>
    <t>Ремонт кровли г. Юнокоммунаровск, ул. Готвальда, д.3</t>
  </si>
  <si>
    <t>Ремонт кровли г. Енакиево, ул. Вильямса, д.58</t>
  </si>
  <si>
    <t>Комитет по дорожному хозяйству Ленинградской области</t>
  </si>
  <si>
    <t>Комитет по топливно-энергетическому комплексу Ленинградской области</t>
  </si>
  <si>
    <t>Комитет Ленинградской области по транспорту</t>
  </si>
  <si>
    <t>Комитет по строительству Ленинградской области</t>
  </si>
  <si>
    <t>Капитальный ремонт в МБДОУ "Ясли-сад № 4 "Родничок" комбинированного типа г. Енакиево</t>
  </si>
  <si>
    <t>Капитальный ремонт в МБДОУ "Ясли-сад № 57 "Счастье" общеразвивающего типа г. Енакиево</t>
  </si>
  <si>
    <t>Капитальный ремонт в МБДОУ "Ясли-сад № 59 "Буратино" комбинированного типа г. Енакиево</t>
  </si>
  <si>
    <t>Капитальный ремонт в МБОУ "Школа № 1 г. Енакиево</t>
  </si>
  <si>
    <t>Капитальный ремонт в МБОУ "Школа № 15 им. М.С. Батраковой г. Енакиево"</t>
  </si>
  <si>
    <t>Капитальный ремонт в МБОУ "Школа № 25  г. Енакиево</t>
  </si>
  <si>
    <t>Оснащение медицинским оборудованием</t>
  </si>
  <si>
    <t>Направление передвижных мобильных медицинских комплексов с бригадами медицинских работников (суточные, приобретение материальных запасов)</t>
  </si>
  <si>
    <t>Организация лечения граждан из г.Енакиево в медицинских организациях Ленинградской области (оплата проезда пациента с сопровождающим)</t>
  </si>
  <si>
    <t xml:space="preserve">Проведение телемедицинских консультаций в части оснащения оборудованием ГБУЗЛОКБ и ЛОГБУЗДКБ </t>
  </si>
  <si>
    <t>Отдых и оздоровление детей (200 чел.), проживающих в городе Енакиево, находящихся в трудной жизненной ситуации; (трансфер детей, включая питание и питьевой режим, от города Енакиево до места расположения государственных организаций и обратно; трансфер, включая питание и питьевой режим лиц , сопровождающих группы детей в пути следования из города Енакиево до места расположения государственных организаций и обратно, а также питание на период их пребывания в государственных организациях)</t>
  </si>
  <si>
    <t>Приобретение подарков первоклассникам, приобретение учебно-наглядных пособий, приобретение для образовательных организаций государственной символики РФ</t>
  </si>
  <si>
    <t>Комитет по молодежной политике Ленинградской области</t>
  </si>
  <si>
    <t>Участие молодежи, проживающей в городе Енакиево, в молодежных мероприятиях, проводимых на территории Ленинградской области</t>
  </si>
  <si>
    <t>ИТОГО по всем мероприятиям:</t>
  </si>
  <si>
    <t>Главный распорядитель бюджетных средств, наименование мероприятия</t>
  </si>
  <si>
    <t>Приобретение и транспортировка автотранспортной техники, запасных частей и запорно-регулирующей арматуры</t>
  </si>
  <si>
    <t xml:space="preserve">Оснащение общеобразовательных организаций компьютерными классами и интерактивными досками; Оснащение общеобразовательных организаций учебной литературой </t>
  </si>
  <si>
    <t xml:space="preserve">Замена аварийных участков тепловых сетей от ТК-1 до ТК-3 по ул. Клары Цеткин, г. Енакиево; Передача образовавшихся в результате выполнения работ остатков строительных материалов администрации г.Енакиево </t>
  </si>
  <si>
    <t>Отдых и оздоровление детей (50 детей) из г. Енакиево (включая трансфер детей и сопровождающих от города Енакиево до места расположения государственных организаций и обратно, организацию культурно-массовых мероприятий)</t>
  </si>
  <si>
    <t>Водовод Ø530мм (ст) от детского оздоровительного лагеря им.Гагарина до ул.Ревкомовская,  L= 7500м.п. Замена аварийного участка.</t>
  </si>
  <si>
    <t>Водовод Ø426мм от подключения пгт. Карло-Марксово к ВСН (ул. Низовая - ул. Пограничная), L=2600м.п. (Замена аварийного участка)</t>
  </si>
  <si>
    <t>Промывка сетей канализации</t>
  </si>
  <si>
    <t>Ремонт кровли г. Енакиево, п.г.т. Ольхоаватка, ул. Комсомольская, д. 42</t>
  </si>
  <si>
    <t>Ремонт уличного освещения вблизи образовательных учреждений (школ, расположенных в г. Енакиево, в т.ч. в г.Юнокоммунаровск и в пгт Карло- Марксово</t>
  </si>
  <si>
    <t>Замена на котельной «Поливоды» 2-х котлов Факел-1Г 0,86 Гкал/час (в комплекте с горелкой и автоматикой), на котельной «Скорая помощь» - котла твердотопливного мощностью 100 кВт, в муниципальном бюджетном учреждении дополнительного образования «Булавинская музыкальная школа» - котла мощностью 100 кВт г. Енакиево</t>
  </si>
  <si>
    <t>Приобретение и доставка материалов и оборудования для восстановления контактной сети трамвайных путей для передачи администрации г. Енакиево</t>
  </si>
  <si>
    <t>Транспортировка трамвайных вагонов в трамвайно-троллейбусное управление для передачи администрации города Енакиево (10 шт.)</t>
  </si>
  <si>
    <t>Приобретение и доставка материалов и оборудования, необходимых для восстановления подвижного состава и специализированной техники трамвайно-троллейбусного управления для передачи администрации г. Енакиево</t>
  </si>
  <si>
    <t>Ремонт здания трамвайно-троллейбусного управления по адресу: г. Енакиево, ул. Горняков, 1А (капитальный ремонт кровли с заменой оконных блоков), в т.ч. услуги по осуществлению строительного контроля ФАУ "Роскапстрой"</t>
  </si>
  <si>
    <t>Комитет по физической культуре и спорту Ленинградской области</t>
  </si>
  <si>
    <t>Участие спортсменов, проживающей в городе Енакиево, в спортивных мероприятиях, проводимых на территории Ленинградской области</t>
  </si>
  <si>
    <t>Комитет по здравоохранению Ленинградской области</t>
  </si>
  <si>
    <t>Комитет общего и профессионального образования Ленинградской области</t>
  </si>
  <si>
    <t>№ п/п</t>
  </si>
  <si>
    <t>Произведено финансирование (тыс. руб.)</t>
  </si>
  <si>
    <t>Предусмотрено в сводной бюджетной росписи             (тыс. руб.)</t>
  </si>
  <si>
    <t>Проведение капитального ремонта общего имущества многоквартирных домов (всего):</t>
  </si>
  <si>
    <t>в том числе:</t>
  </si>
  <si>
    <t>Сумма по заключенным контрактам             (тыс. руб.)</t>
  </si>
  <si>
    <t>Приведение в нормативное состояние автомобильных дорог общего пользования г. Енакиево</t>
  </si>
  <si>
    <t>Здание фильтров. Коллектор №3, №4 (подача чистой фильтрованной воды  в резервуар чистой воды №2). Санация участка коллектора №3; Санация участка коллектора №4.</t>
  </si>
  <si>
    <t>Приобретение запорно-регулирующей арматуры</t>
  </si>
  <si>
    <t xml:space="preserve">Причины неисполнения </t>
  </si>
  <si>
    <t>Остаток неисполненных ассигнований (тыс. руб.)</t>
  </si>
  <si>
    <t>Разница между суммой контракта и произведенным финансированием вызвана пересчетом сметной стоимости работ в соответствии с Приказом Минстроя России от 26.07.22г. № 614/пр, в результате чего изначальная сметная стоимость, на основании которой определялся необходимый объем ассигнований, уменьшилась. Работы по контракту выполнены в полном объеме. Изменения в контракт в части уменьшения цены будут внесены в первом квартале 2023 года с учетом результатов проверки достоверности определения сметной стоимости.</t>
  </si>
  <si>
    <t xml:space="preserve">Разница между объемом ассигнований по бюджетной росписи и суммой контракта вызвана изменением способа доставки молодежи, проживающей в городе Енакиево, на территорию Ленинградской области </t>
  </si>
  <si>
    <t>Разница между объемом ассигнований по бюджетной росписи и суммой контракта вызвана пересчетом сметной стоимости работ в соответствии с Приказом Минстроя России от 26.07.22г. № 614/пр, в результате чего изначальная сметная стоимость, на основании которой определялся необходимый объем ассигнований, уменьшилась. Разница между суммой контракта и произведенным финансированием обусловлена выполнением работ не в полном объеме в связи с возникновением вынужденных простоев в производстве работ на объекте, вызванных опасностью обстрелов, мобилизации части строительных рабочих, неблагоприятными погодными условиями. Завершение работ по контракту планируется в первом квартале 2023 года</t>
  </si>
  <si>
    <t>Приложение 6.3</t>
  </si>
  <si>
    <t>Перечень мероприятий, связанных с реализацией Соглашения о развитии сотрудничества между Ленинградской областью (Российская Федерация) и городом Енакиево (Донецкая Народная Республика)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</si>
</sst>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>
      <alignment horizontal="center" vertical="center" wrapText="1"/>
    </xf>
    <xf numFmtId="164" fontId="9" fillId="4" borderId="3" xfId="0" applyNumberFormat="1" applyFont="1" applyFill="1" applyBorder="1" applyAlignment="1" applyProtection="1">
      <alignment horizontal="center" vertical="center"/>
      <protection locked="0"/>
    </xf>
    <xf numFmtId="164" fontId="4" fillId="0" borderId="1" xfId="0" applyNumberFormat="1" applyFont="1" applyBorder="1" applyAlignment="1">
      <alignment horizontal="center" vertical="center" wrapText="1"/>
    </xf>
    <xf numFmtId="164" fontId="10" fillId="3" borderId="4" xfId="1" applyNumberFormat="1" applyFont="1" applyFill="1" applyBorder="1" applyAlignment="1">
      <alignment horizontal="center" vertical="center"/>
    </xf>
    <xf numFmtId="164" fontId="9" fillId="4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2" fillId="4" borderId="1" xfId="0" applyFont="1" applyFill="1" applyBorder="1" applyAlignment="1">
      <alignment vertical="center" wrapText="1"/>
    </xf>
    <xf numFmtId="164" fontId="2" fillId="4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/>
    </xf>
    <xf numFmtId="0" fontId="0" fillId="0" borderId="0" xfId="0" applyAlignment="1">
      <alignment horizontal="centerContinuous" vertical="distributed"/>
    </xf>
    <xf numFmtId="0" fontId="0" fillId="0" borderId="2" xfId="0" applyBorder="1" applyAlignment="1">
      <alignment horizontal="centerContinuous" vertical="distributed"/>
    </xf>
    <xf numFmtId="0" fontId="6" fillId="0" borderId="2" xfId="0" applyFont="1" applyBorder="1" applyAlignment="1">
      <alignment horizontal="centerContinuous" vertical="center" wrapText="1"/>
    </xf>
    <xf numFmtId="0" fontId="9" fillId="0" borderId="0" xfId="0" applyFont="1" applyBorder="1" applyAlignment="1">
      <alignment horizontal="right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10" fillId="0" borderId="1" xfId="1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horizontal="center" vertical="center" shrinkToFit="1"/>
    </xf>
    <xf numFmtId="164" fontId="3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workbookViewId="0">
      <selection activeCell="B2" sqref="B2"/>
    </sheetView>
  </sheetViews>
  <sheetFormatPr defaultRowHeight="15" x14ac:dyDescent="0.25"/>
  <cols>
    <col min="1" max="1" width="5.5703125" customWidth="1"/>
    <col min="2" max="2" width="77.7109375" customWidth="1"/>
    <col min="3" max="3" width="17.42578125" style="4" customWidth="1"/>
    <col min="4" max="4" width="17" customWidth="1"/>
    <col min="5" max="6" width="18.7109375" customWidth="1"/>
    <col min="7" max="7" width="44.28515625" customWidth="1"/>
  </cols>
  <sheetData>
    <row r="1" spans="1:7" ht="15.75" x14ac:dyDescent="0.25">
      <c r="G1" s="35" t="s">
        <v>60</v>
      </c>
    </row>
    <row r="2" spans="1:7" ht="51.75" customHeight="1" x14ac:dyDescent="0.25">
      <c r="A2" s="32"/>
      <c r="B2" s="34" t="s">
        <v>61</v>
      </c>
      <c r="C2" s="33"/>
      <c r="D2" s="33"/>
      <c r="E2" s="33"/>
      <c r="F2" s="33"/>
      <c r="G2" s="33"/>
    </row>
    <row r="3" spans="1:7" ht="73.5" customHeight="1" x14ac:dyDescent="0.25">
      <c r="A3" s="12" t="s">
        <v>46</v>
      </c>
      <c r="B3" s="1" t="s">
        <v>27</v>
      </c>
      <c r="C3" s="1" t="s">
        <v>48</v>
      </c>
      <c r="D3" s="12" t="s">
        <v>51</v>
      </c>
      <c r="E3" s="12" t="s">
        <v>47</v>
      </c>
      <c r="F3" s="12" t="s">
        <v>56</v>
      </c>
      <c r="G3" s="12" t="s">
        <v>55</v>
      </c>
    </row>
    <row r="4" spans="1:7" ht="31.5" x14ac:dyDescent="0.25">
      <c r="A4" s="27"/>
      <c r="B4" s="28" t="s">
        <v>0</v>
      </c>
      <c r="C4" s="29">
        <f>SUM(C5:C18)</f>
        <v>238061.2</v>
      </c>
      <c r="D4" s="14">
        <f>D5+D9+D10</f>
        <v>238061.21000000002</v>
      </c>
      <c r="E4" s="14">
        <f>E5+E9+E10</f>
        <v>238061.21000000002</v>
      </c>
      <c r="F4" s="14">
        <f>F5+F9+F10</f>
        <v>-4.9999999995634425E-2</v>
      </c>
      <c r="G4" s="14"/>
    </row>
    <row r="5" spans="1:7" ht="47.25" x14ac:dyDescent="0.25">
      <c r="A5" s="13">
        <v>1</v>
      </c>
      <c r="B5" s="2" t="s">
        <v>53</v>
      </c>
      <c r="C5" s="50">
        <v>130792.8</v>
      </c>
      <c r="D5" s="39">
        <v>84818.92</v>
      </c>
      <c r="E5" s="52">
        <v>84818.92</v>
      </c>
      <c r="F5" s="47">
        <f>C5-E5-E9</f>
        <v>-4.9999999995634425E-2</v>
      </c>
      <c r="G5" s="47"/>
    </row>
    <row r="6" spans="1:7" ht="57" customHeight="1" x14ac:dyDescent="0.25">
      <c r="A6" s="13">
        <v>2</v>
      </c>
      <c r="B6" s="2" t="s">
        <v>32</v>
      </c>
      <c r="C6" s="50"/>
      <c r="D6" s="51"/>
      <c r="E6" s="52"/>
      <c r="F6" s="48"/>
      <c r="G6" s="48"/>
    </row>
    <row r="7" spans="1:7" ht="49.5" customHeight="1" x14ac:dyDescent="0.25">
      <c r="A7" s="13">
        <v>3</v>
      </c>
      <c r="B7" s="2" t="s">
        <v>33</v>
      </c>
      <c r="C7" s="50"/>
      <c r="D7" s="51"/>
      <c r="E7" s="52"/>
      <c r="F7" s="48"/>
      <c r="G7" s="48"/>
    </row>
    <row r="8" spans="1:7" ht="15.75" x14ac:dyDescent="0.25">
      <c r="A8" s="13">
        <v>4</v>
      </c>
      <c r="B8" s="2" t="s">
        <v>34</v>
      </c>
      <c r="C8" s="50"/>
      <c r="D8" s="51"/>
      <c r="E8" s="52"/>
      <c r="F8" s="48"/>
      <c r="G8" s="48"/>
    </row>
    <row r="9" spans="1:7" ht="15.75" x14ac:dyDescent="0.25">
      <c r="A9" s="13">
        <v>5</v>
      </c>
      <c r="B9" s="2" t="s">
        <v>1</v>
      </c>
      <c r="C9" s="50"/>
      <c r="D9" s="15">
        <v>45973.93</v>
      </c>
      <c r="E9" s="15">
        <v>45973.93</v>
      </c>
      <c r="F9" s="38"/>
      <c r="G9" s="38"/>
    </row>
    <row r="10" spans="1:7" ht="31.5" x14ac:dyDescent="0.25">
      <c r="A10" s="13"/>
      <c r="B10" s="24" t="s">
        <v>49</v>
      </c>
      <c r="C10" s="26">
        <v>107268.4</v>
      </c>
      <c r="D10" s="17">
        <f>SUM(D12:D18)</f>
        <v>107268.36000000002</v>
      </c>
      <c r="E10" s="17">
        <f>SUM(E12:E18)</f>
        <v>107268.36000000002</v>
      </c>
      <c r="F10" s="17">
        <f>SUM(F12:F18)</f>
        <v>0</v>
      </c>
      <c r="G10" s="17"/>
    </row>
    <row r="11" spans="1:7" ht="15.75" x14ac:dyDescent="0.25">
      <c r="A11" s="13"/>
      <c r="B11" s="25" t="s">
        <v>50</v>
      </c>
      <c r="C11" s="9"/>
      <c r="D11" s="16"/>
      <c r="E11" s="15"/>
      <c r="F11" s="15"/>
      <c r="G11" s="15"/>
    </row>
    <row r="12" spans="1:7" ht="15.75" x14ac:dyDescent="0.25">
      <c r="A12" s="13">
        <v>6</v>
      </c>
      <c r="B12" s="3" t="s">
        <v>2</v>
      </c>
      <c r="C12" s="9"/>
      <c r="D12" s="39">
        <v>40288.36</v>
      </c>
      <c r="E12" s="39">
        <v>40288.36</v>
      </c>
      <c r="F12" s="39">
        <v>0</v>
      </c>
      <c r="G12" s="39"/>
    </row>
    <row r="13" spans="1:7" ht="15.75" x14ac:dyDescent="0.25">
      <c r="A13" s="13">
        <v>7</v>
      </c>
      <c r="B13" s="3" t="s">
        <v>3</v>
      </c>
      <c r="C13" s="9"/>
      <c r="D13" s="40"/>
      <c r="E13" s="40"/>
      <c r="F13" s="40"/>
      <c r="G13" s="40"/>
    </row>
    <row r="14" spans="1:7" ht="15.75" x14ac:dyDescent="0.25">
      <c r="A14" s="13">
        <v>8</v>
      </c>
      <c r="B14" s="3" t="s">
        <v>4</v>
      </c>
      <c r="C14" s="9"/>
      <c r="D14" s="16">
        <v>16573.16</v>
      </c>
      <c r="E14" s="16">
        <v>16573.16</v>
      </c>
      <c r="F14" s="16">
        <v>0</v>
      </c>
      <c r="G14" s="16"/>
    </row>
    <row r="15" spans="1:7" ht="15.75" x14ac:dyDescent="0.25">
      <c r="A15" s="13">
        <v>9</v>
      </c>
      <c r="B15" s="3" t="s">
        <v>5</v>
      </c>
      <c r="C15" s="9"/>
      <c r="D15" s="39">
        <v>21638.9</v>
      </c>
      <c r="E15" s="39">
        <v>21638.9</v>
      </c>
      <c r="F15" s="39">
        <v>0</v>
      </c>
      <c r="G15" s="39"/>
    </row>
    <row r="16" spans="1:7" ht="15.75" x14ac:dyDescent="0.25">
      <c r="A16" s="13">
        <v>10</v>
      </c>
      <c r="B16" s="3" t="s">
        <v>35</v>
      </c>
      <c r="C16" s="9"/>
      <c r="D16" s="40"/>
      <c r="E16" s="40"/>
      <c r="F16" s="40"/>
      <c r="G16" s="40"/>
    </row>
    <row r="17" spans="1:7" ht="15.75" x14ac:dyDescent="0.25">
      <c r="A17" s="13">
        <v>11</v>
      </c>
      <c r="B17" s="3" t="s">
        <v>6</v>
      </c>
      <c r="C17" s="9"/>
      <c r="D17" s="16">
        <v>12168.22</v>
      </c>
      <c r="E17" s="16">
        <v>12168.22</v>
      </c>
      <c r="F17" s="16">
        <v>0</v>
      </c>
      <c r="G17" s="16"/>
    </row>
    <row r="18" spans="1:7" ht="15.75" x14ac:dyDescent="0.25">
      <c r="A18" s="13">
        <v>12</v>
      </c>
      <c r="B18" s="3" t="s">
        <v>7</v>
      </c>
      <c r="C18" s="9"/>
      <c r="D18" s="19">
        <v>16599.72</v>
      </c>
      <c r="E18" s="19">
        <v>16599.72</v>
      </c>
      <c r="F18" s="19">
        <v>0</v>
      </c>
      <c r="G18" s="19"/>
    </row>
    <row r="19" spans="1:7" ht="28.5" customHeight="1" x14ac:dyDescent="0.25">
      <c r="A19" s="30"/>
      <c r="B19" s="28" t="s">
        <v>8</v>
      </c>
      <c r="C19" s="29">
        <f>SUM(C20)</f>
        <v>236201.93</v>
      </c>
      <c r="D19" s="18">
        <f>SUM(D20)</f>
        <v>236201.93</v>
      </c>
      <c r="E19" s="21">
        <f>SUM(E20)</f>
        <v>236201.93</v>
      </c>
      <c r="F19" s="21">
        <f>SUM(F20)</f>
        <v>0</v>
      </c>
      <c r="G19" s="21"/>
    </row>
    <row r="20" spans="1:7" ht="31.5" x14ac:dyDescent="0.25">
      <c r="A20" s="13">
        <v>13</v>
      </c>
      <c r="B20" s="2" t="s">
        <v>52</v>
      </c>
      <c r="C20" s="6">
        <v>236201.93</v>
      </c>
      <c r="D20" s="20">
        <v>236201.93</v>
      </c>
      <c r="E20" s="22">
        <v>236201.93</v>
      </c>
      <c r="F20" s="22">
        <f>C20-E20</f>
        <v>0</v>
      </c>
      <c r="G20" s="22"/>
    </row>
    <row r="21" spans="1:7" ht="31.5" x14ac:dyDescent="0.25">
      <c r="A21" s="30"/>
      <c r="B21" s="28" t="s">
        <v>9</v>
      </c>
      <c r="C21" s="29">
        <f>SUM(C22:C26)</f>
        <v>83180.349999999991</v>
      </c>
      <c r="D21" s="29">
        <f t="shared" ref="D21:E21" si="0">SUM(D22:D26)</f>
        <v>83180.349999999991</v>
      </c>
      <c r="E21" s="29">
        <f t="shared" si="0"/>
        <v>83180.349999999991</v>
      </c>
      <c r="F21" s="29">
        <f t="shared" ref="F21" si="1">SUM(F22:F26)</f>
        <v>0</v>
      </c>
      <c r="G21" s="29"/>
    </row>
    <row r="22" spans="1:7" ht="47.25" x14ac:dyDescent="0.25">
      <c r="A22" s="13">
        <v>14</v>
      </c>
      <c r="B22" s="3" t="s">
        <v>30</v>
      </c>
      <c r="C22" s="10">
        <v>16539.95</v>
      </c>
      <c r="D22" s="15">
        <v>16539.95</v>
      </c>
      <c r="E22" s="15">
        <v>16539.95</v>
      </c>
      <c r="F22" s="15">
        <f>C22-E22</f>
        <v>0</v>
      </c>
      <c r="G22" s="15"/>
    </row>
    <row r="23" spans="1:7" ht="78.75" x14ac:dyDescent="0.25">
      <c r="A23" s="13">
        <v>15</v>
      </c>
      <c r="B23" s="2" t="s">
        <v>37</v>
      </c>
      <c r="C23" s="5">
        <v>9020.94</v>
      </c>
      <c r="D23" s="15">
        <v>9020.94</v>
      </c>
      <c r="E23" s="15">
        <v>9020.94</v>
      </c>
      <c r="F23" s="15">
        <f t="shared" ref="F23:F26" si="2">C23-E23</f>
        <v>0</v>
      </c>
      <c r="G23" s="15"/>
    </row>
    <row r="24" spans="1:7" ht="31.5" x14ac:dyDescent="0.25">
      <c r="A24" s="13">
        <v>16</v>
      </c>
      <c r="B24" s="3" t="s">
        <v>28</v>
      </c>
      <c r="C24" s="5">
        <v>17994.95</v>
      </c>
      <c r="D24" s="8">
        <v>17994.95</v>
      </c>
      <c r="E24" s="8">
        <v>17994.95</v>
      </c>
      <c r="F24" s="15">
        <f t="shared" si="2"/>
        <v>0</v>
      </c>
      <c r="G24" s="11"/>
    </row>
    <row r="25" spans="1:7" ht="15.75" x14ac:dyDescent="0.25">
      <c r="A25" s="13">
        <v>17</v>
      </c>
      <c r="B25" s="3" t="s">
        <v>54</v>
      </c>
      <c r="C25" s="8">
        <v>1653.13</v>
      </c>
      <c r="D25" s="8">
        <v>1653.13</v>
      </c>
      <c r="E25" s="8">
        <v>1653.13</v>
      </c>
      <c r="F25" s="15">
        <f t="shared" si="2"/>
        <v>0</v>
      </c>
      <c r="G25" s="11"/>
    </row>
    <row r="26" spans="1:7" ht="47.25" x14ac:dyDescent="0.25">
      <c r="A26" s="13">
        <v>18</v>
      </c>
      <c r="B26" s="2" t="s">
        <v>36</v>
      </c>
      <c r="C26" s="5">
        <v>37971.379999999997</v>
      </c>
      <c r="D26" s="15">
        <v>37971.379999999997</v>
      </c>
      <c r="E26" s="15">
        <v>37971.379999999997</v>
      </c>
      <c r="F26" s="15">
        <f t="shared" si="2"/>
        <v>0</v>
      </c>
      <c r="G26" s="15"/>
    </row>
    <row r="27" spans="1:7" ht="30.75" customHeight="1" x14ac:dyDescent="0.25">
      <c r="A27" s="30"/>
      <c r="B27" s="28" t="s">
        <v>10</v>
      </c>
      <c r="C27" s="29">
        <f>SUM(C28:C31)</f>
        <v>84135.4</v>
      </c>
      <c r="D27" s="29">
        <f t="shared" ref="D27:E27" si="3">SUM(D28:D31)</f>
        <v>81894.7</v>
      </c>
      <c r="E27" s="29">
        <f t="shared" si="3"/>
        <v>76582.399999999994</v>
      </c>
      <c r="F27" s="29">
        <f t="shared" ref="F27" si="4">SUM(F28:F31)</f>
        <v>7553</v>
      </c>
      <c r="G27" s="29"/>
    </row>
    <row r="28" spans="1:7" ht="315" x14ac:dyDescent="0.25">
      <c r="A28" s="13">
        <v>19</v>
      </c>
      <c r="B28" s="2" t="s">
        <v>41</v>
      </c>
      <c r="C28" s="15">
        <v>47451.4</v>
      </c>
      <c r="D28" s="15">
        <v>45210.7</v>
      </c>
      <c r="E28" s="15">
        <v>39898.400000000001</v>
      </c>
      <c r="F28" s="15">
        <f>C28-E28</f>
        <v>7553</v>
      </c>
      <c r="G28" s="19" t="s">
        <v>59</v>
      </c>
    </row>
    <row r="29" spans="1:7" ht="47.25" x14ac:dyDescent="0.25">
      <c r="A29" s="13">
        <v>20</v>
      </c>
      <c r="B29" s="2" t="s">
        <v>38</v>
      </c>
      <c r="C29" s="15">
        <v>19735</v>
      </c>
      <c r="D29" s="15">
        <v>19735</v>
      </c>
      <c r="E29" s="15">
        <v>19735</v>
      </c>
      <c r="F29" s="15">
        <f>C29-E29</f>
        <v>0</v>
      </c>
      <c r="G29" s="23"/>
    </row>
    <row r="30" spans="1:7" ht="63" x14ac:dyDescent="0.25">
      <c r="A30" s="13">
        <v>21</v>
      </c>
      <c r="B30" s="2" t="s">
        <v>40</v>
      </c>
      <c r="C30" s="15">
        <v>7399</v>
      </c>
      <c r="D30" s="15">
        <v>7399</v>
      </c>
      <c r="E30" s="15">
        <v>7399</v>
      </c>
      <c r="F30" s="15">
        <f t="shared" ref="F30:F31" si="5">C30-E30</f>
        <v>0</v>
      </c>
      <c r="G30" s="23"/>
    </row>
    <row r="31" spans="1:7" ht="34.5" customHeight="1" x14ac:dyDescent="0.25">
      <c r="A31" s="13">
        <v>22</v>
      </c>
      <c r="B31" s="2" t="s">
        <v>39</v>
      </c>
      <c r="C31" s="15">
        <f>5590+3960</f>
        <v>9550</v>
      </c>
      <c r="D31" s="15">
        <v>9550</v>
      </c>
      <c r="E31" s="15">
        <v>9550</v>
      </c>
      <c r="F31" s="15">
        <f t="shared" si="5"/>
        <v>0</v>
      </c>
      <c r="G31" s="23"/>
    </row>
    <row r="32" spans="1:7" ht="31.5" customHeight="1" x14ac:dyDescent="0.25">
      <c r="A32" s="30"/>
      <c r="B32" s="31" t="s">
        <v>11</v>
      </c>
      <c r="C32" s="29">
        <f>SUM(C33)</f>
        <v>128415</v>
      </c>
      <c r="D32" s="14">
        <f>D33</f>
        <v>128415</v>
      </c>
      <c r="E32" s="14">
        <f>SUM(E33)</f>
        <v>121636.1</v>
      </c>
      <c r="F32" s="14">
        <f>SUM(F33)</f>
        <v>6778.8999999999942</v>
      </c>
      <c r="G32" s="14"/>
    </row>
    <row r="33" spans="1:7" ht="36" customHeight="1" x14ac:dyDescent="0.25">
      <c r="A33" s="13">
        <v>23</v>
      </c>
      <c r="B33" s="2" t="s">
        <v>12</v>
      </c>
      <c r="C33" s="41">
        <v>128415</v>
      </c>
      <c r="D33" s="41">
        <v>128415</v>
      </c>
      <c r="E33" s="41">
        <v>121636.1</v>
      </c>
      <c r="F33" s="41">
        <f>C33-E33</f>
        <v>6778.8999999999942</v>
      </c>
      <c r="G33" s="44" t="s">
        <v>57</v>
      </c>
    </row>
    <row r="34" spans="1:7" ht="36" customHeight="1" x14ac:dyDescent="0.25">
      <c r="A34" s="13">
        <v>24</v>
      </c>
      <c r="B34" s="2" t="s">
        <v>13</v>
      </c>
      <c r="C34" s="42"/>
      <c r="D34" s="42"/>
      <c r="E34" s="42"/>
      <c r="F34" s="42"/>
      <c r="G34" s="45"/>
    </row>
    <row r="35" spans="1:7" ht="36" customHeight="1" x14ac:dyDescent="0.25">
      <c r="A35" s="13">
        <v>25</v>
      </c>
      <c r="B35" s="2" t="s">
        <v>14</v>
      </c>
      <c r="C35" s="42"/>
      <c r="D35" s="42"/>
      <c r="E35" s="42"/>
      <c r="F35" s="42"/>
      <c r="G35" s="45"/>
    </row>
    <row r="36" spans="1:7" ht="36" customHeight="1" x14ac:dyDescent="0.25">
      <c r="A36" s="13">
        <v>26</v>
      </c>
      <c r="B36" s="2" t="s">
        <v>15</v>
      </c>
      <c r="C36" s="42"/>
      <c r="D36" s="42"/>
      <c r="E36" s="42"/>
      <c r="F36" s="42"/>
      <c r="G36" s="45"/>
    </row>
    <row r="37" spans="1:7" ht="36" customHeight="1" x14ac:dyDescent="0.25">
      <c r="A37" s="13">
        <v>27</v>
      </c>
      <c r="B37" s="2" t="s">
        <v>16</v>
      </c>
      <c r="C37" s="42"/>
      <c r="D37" s="42"/>
      <c r="E37" s="42"/>
      <c r="F37" s="42"/>
      <c r="G37" s="45"/>
    </row>
    <row r="38" spans="1:7" ht="36" customHeight="1" x14ac:dyDescent="0.25">
      <c r="A38" s="13">
        <v>28</v>
      </c>
      <c r="B38" s="2" t="s">
        <v>17</v>
      </c>
      <c r="C38" s="43"/>
      <c r="D38" s="43"/>
      <c r="E38" s="43"/>
      <c r="F38" s="43"/>
      <c r="G38" s="46"/>
    </row>
    <row r="39" spans="1:7" ht="30" customHeight="1" x14ac:dyDescent="0.25">
      <c r="A39" s="30"/>
      <c r="B39" s="31" t="s">
        <v>44</v>
      </c>
      <c r="C39" s="29">
        <v>60000</v>
      </c>
      <c r="D39" s="14">
        <f>SUM(D40:D43)</f>
        <v>60000</v>
      </c>
      <c r="E39" s="14">
        <f>SUM(E40:E43)</f>
        <v>60000</v>
      </c>
      <c r="F39" s="14">
        <f>SUM(F40:F43)</f>
        <v>-1.0800249583553523E-12</v>
      </c>
      <c r="G39" s="14"/>
    </row>
    <row r="40" spans="1:7" ht="24" customHeight="1" x14ac:dyDescent="0.25">
      <c r="A40" s="13">
        <v>29</v>
      </c>
      <c r="B40" s="2" t="s">
        <v>18</v>
      </c>
      <c r="C40" s="49">
        <v>60000</v>
      </c>
      <c r="D40" s="15">
        <v>49572.9</v>
      </c>
      <c r="E40" s="15">
        <v>49572.9</v>
      </c>
      <c r="F40" s="36">
        <f>C40-E40-E41-E42-E43</f>
        <v>-1.0800249583553523E-12</v>
      </c>
      <c r="G40" s="15"/>
    </row>
    <row r="41" spans="1:7" ht="47.25" x14ac:dyDescent="0.25">
      <c r="A41" s="13">
        <v>30</v>
      </c>
      <c r="B41" s="2" t="s">
        <v>19</v>
      </c>
      <c r="C41" s="49"/>
      <c r="D41" s="15">
        <v>9891.9</v>
      </c>
      <c r="E41" s="15">
        <v>9891.9</v>
      </c>
      <c r="F41" s="37"/>
      <c r="G41" s="15"/>
    </row>
    <row r="42" spans="1:7" ht="31.5" x14ac:dyDescent="0.25">
      <c r="A42" s="13">
        <v>31</v>
      </c>
      <c r="B42" s="2" t="s">
        <v>20</v>
      </c>
      <c r="C42" s="49"/>
      <c r="D42" s="15">
        <v>256.2</v>
      </c>
      <c r="E42" s="15">
        <v>256.2</v>
      </c>
      <c r="F42" s="37"/>
      <c r="G42" s="15"/>
    </row>
    <row r="43" spans="1:7" ht="31.5" x14ac:dyDescent="0.25">
      <c r="A43" s="13">
        <v>32</v>
      </c>
      <c r="B43" s="2" t="s">
        <v>21</v>
      </c>
      <c r="C43" s="49"/>
      <c r="D43" s="15">
        <v>279</v>
      </c>
      <c r="E43" s="15">
        <v>279</v>
      </c>
      <c r="F43" s="38"/>
      <c r="G43" s="15"/>
    </row>
    <row r="44" spans="1:7" ht="31.5" customHeight="1" x14ac:dyDescent="0.25">
      <c r="A44" s="30"/>
      <c r="B44" s="28" t="s">
        <v>45</v>
      </c>
      <c r="C44" s="29">
        <v>52139.5</v>
      </c>
      <c r="D44" s="14">
        <f>SUM(D45:D48)</f>
        <v>52139.500000000007</v>
      </c>
      <c r="E44" s="14">
        <f>SUM(E45:E48)</f>
        <v>52139.500000000007</v>
      </c>
      <c r="F44" s="14">
        <f>SUM(F45:F48)</f>
        <v>0</v>
      </c>
      <c r="G44" s="14"/>
    </row>
    <row r="45" spans="1:7" ht="53.25" customHeight="1" x14ac:dyDescent="0.25">
      <c r="A45" s="13">
        <v>33</v>
      </c>
      <c r="B45" s="2" t="s">
        <v>29</v>
      </c>
      <c r="C45" s="6">
        <v>35827.300000000003</v>
      </c>
      <c r="D45" s="6">
        <v>35827.300000000003</v>
      </c>
      <c r="E45" s="6">
        <v>35827.300000000003</v>
      </c>
      <c r="F45" s="6">
        <f>C45-E45</f>
        <v>0</v>
      </c>
      <c r="G45" s="6"/>
    </row>
    <row r="46" spans="1:7" ht="126" x14ac:dyDescent="0.25">
      <c r="A46" s="13">
        <v>34</v>
      </c>
      <c r="B46" s="2" t="s">
        <v>22</v>
      </c>
      <c r="C46" s="6">
        <v>7504.3</v>
      </c>
      <c r="D46" s="6">
        <v>7504.3</v>
      </c>
      <c r="E46" s="6">
        <v>7504.3</v>
      </c>
      <c r="F46" s="6">
        <f t="shared" ref="F46:F48" si="6">C46-E46</f>
        <v>0</v>
      </c>
      <c r="G46" s="6"/>
    </row>
    <row r="47" spans="1:7" ht="63" x14ac:dyDescent="0.25">
      <c r="A47" s="13">
        <v>35</v>
      </c>
      <c r="B47" s="2" t="s">
        <v>31</v>
      </c>
      <c r="C47" s="5">
        <v>3810.8</v>
      </c>
      <c r="D47" s="8">
        <v>3810.8</v>
      </c>
      <c r="E47" s="8">
        <v>3810.8</v>
      </c>
      <c r="F47" s="6">
        <f t="shared" si="6"/>
        <v>0</v>
      </c>
      <c r="G47" s="11"/>
    </row>
    <row r="48" spans="1:7" ht="47.25" x14ac:dyDescent="0.25">
      <c r="A48" s="13">
        <v>36</v>
      </c>
      <c r="B48" s="2" t="s">
        <v>23</v>
      </c>
      <c r="C48" s="5">
        <v>4997.1000000000004</v>
      </c>
      <c r="D48" s="8">
        <v>4997.1000000000004</v>
      </c>
      <c r="E48" s="8">
        <v>4997.1000000000004</v>
      </c>
      <c r="F48" s="6">
        <f t="shared" si="6"/>
        <v>0</v>
      </c>
      <c r="G48" s="11"/>
    </row>
    <row r="49" spans="1:7" ht="27" customHeight="1" x14ac:dyDescent="0.25">
      <c r="A49" s="30"/>
      <c r="B49" s="31" t="s">
        <v>24</v>
      </c>
      <c r="C49" s="29">
        <f>SUM(C50)</f>
        <v>1863.7</v>
      </c>
      <c r="D49" s="29">
        <f t="shared" ref="D49:F49" si="7">SUM(D50)</f>
        <v>1586.8</v>
      </c>
      <c r="E49" s="29">
        <f t="shared" si="7"/>
        <v>1586.8</v>
      </c>
      <c r="F49" s="29">
        <f t="shared" si="7"/>
        <v>276.90000000000009</v>
      </c>
      <c r="G49" s="29"/>
    </row>
    <row r="50" spans="1:7" ht="98.25" customHeight="1" x14ac:dyDescent="0.25">
      <c r="A50" s="13">
        <v>37</v>
      </c>
      <c r="B50" s="2" t="s">
        <v>25</v>
      </c>
      <c r="C50" s="5">
        <v>1863.7</v>
      </c>
      <c r="D50" s="15">
        <v>1586.8</v>
      </c>
      <c r="E50" s="15">
        <v>1586.8</v>
      </c>
      <c r="F50" s="15">
        <f>C50-E50</f>
        <v>276.90000000000009</v>
      </c>
      <c r="G50" s="2" t="s">
        <v>58</v>
      </c>
    </row>
    <row r="51" spans="1:7" ht="27" customHeight="1" x14ac:dyDescent="0.25">
      <c r="A51" s="30"/>
      <c r="B51" s="31" t="s">
        <v>42</v>
      </c>
      <c r="C51" s="29">
        <f>SUM(C52)</f>
        <v>1355.4</v>
      </c>
      <c r="D51" s="29">
        <f t="shared" ref="D51:F51" si="8">SUM(D52)</f>
        <v>1355.4</v>
      </c>
      <c r="E51" s="29">
        <f t="shared" si="8"/>
        <v>1355.4</v>
      </c>
      <c r="F51" s="29">
        <f t="shared" si="8"/>
        <v>0</v>
      </c>
      <c r="G51" s="29"/>
    </row>
    <row r="52" spans="1:7" ht="36" customHeight="1" x14ac:dyDescent="0.25">
      <c r="A52" s="13">
        <v>38</v>
      </c>
      <c r="B52" s="2" t="s">
        <v>43</v>
      </c>
      <c r="C52" s="7">
        <v>1355.4</v>
      </c>
      <c r="D52" s="15">
        <v>1355.4</v>
      </c>
      <c r="E52" s="15">
        <v>1355.4</v>
      </c>
      <c r="F52" s="15">
        <f>C52-E52</f>
        <v>0</v>
      </c>
      <c r="G52" s="15"/>
    </row>
    <row r="53" spans="1:7" ht="30" customHeight="1" x14ac:dyDescent="0.25">
      <c r="A53" s="27"/>
      <c r="B53" s="31" t="s">
        <v>26</v>
      </c>
      <c r="C53" s="29">
        <f>C49+C44+C39+C32+C27+C21+C19+C4+C51</f>
        <v>885352.47999999986</v>
      </c>
      <c r="D53" s="29">
        <f t="shared" ref="D53:E53" si="9">D49+D44+D39+D32+D27+D21+D19+D4+D51</f>
        <v>882834.89</v>
      </c>
      <c r="E53" s="29">
        <f t="shared" si="9"/>
        <v>870743.69000000006</v>
      </c>
      <c r="F53" s="29">
        <f>F49+F44+F39+F32+F27+F21+F19+F4+F51</f>
        <v>14608.749999999996</v>
      </c>
      <c r="G53" s="29"/>
    </row>
    <row r="54" spans="1:7" ht="15" customHeight="1" x14ac:dyDescent="0.25"/>
  </sheetData>
  <mergeCells count="20">
    <mergeCell ref="C40:C43"/>
    <mergeCell ref="C5:C9"/>
    <mergeCell ref="D5:D8"/>
    <mergeCell ref="E5:E8"/>
    <mergeCell ref="D12:D13"/>
    <mergeCell ref="E12:E13"/>
    <mergeCell ref="D15:D16"/>
    <mergeCell ref="E15:E16"/>
    <mergeCell ref="F5:F9"/>
    <mergeCell ref="G5:G9"/>
    <mergeCell ref="D33:D38"/>
    <mergeCell ref="E33:E38"/>
    <mergeCell ref="C33:C38"/>
    <mergeCell ref="F40:F43"/>
    <mergeCell ref="F12:F13"/>
    <mergeCell ref="F15:F16"/>
    <mergeCell ref="F33:F38"/>
    <mergeCell ref="G12:G13"/>
    <mergeCell ref="G15:G16"/>
    <mergeCell ref="G33:G38"/>
  </mergeCells>
  <printOptions horizontalCentered="1"/>
  <pageMargins left="0.27559055118110237" right="0.27559055118110237" top="0.39370078740157483" bottom="0.23622047244094491" header="0.31496062992125984" footer="0.23622047244094491"/>
  <pageSetup paperSize="9" scale="64" fitToHeight="3" orientation="landscape" r:id="rId1"/>
  <headerFooter>
    <oddFooter>&amp;C&amp;P</oddFooter>
  </headerFooter>
  <rowBreaks count="2" manualBreakCount="2">
    <brk id="26" max="16383" man="1"/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2022 год</vt:lpstr>
      <vt:lpstr>Лист2</vt:lpstr>
      <vt:lpstr>Лист3</vt:lpstr>
      <vt:lpstr>'2022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Дружинин Дмитрий Валерьевич</dc:creator>
  <cp:lastModifiedBy>Васютина Ольга Валерьевна</cp:lastModifiedBy>
  <cp:lastPrinted>2023-03-20T12:33:22Z</cp:lastPrinted>
  <dcterms:created xsi:type="dcterms:W3CDTF">2022-09-29T12:35:41Z</dcterms:created>
  <dcterms:modified xsi:type="dcterms:W3CDTF">2023-03-23T11:23:03Z</dcterms:modified>
</cp:coreProperties>
</file>