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27795" windowHeight="11325"/>
  </bookViews>
  <sheets>
    <sheet name="2022 год" sheetId="1" r:id="rId1"/>
  </sheets>
  <definedNames>
    <definedName name="_xlnm.Print_Area" localSheetId="0">'2022 год'!$A$1:$J$68</definedName>
  </definedNames>
  <calcPr calcId="145621"/>
</workbook>
</file>

<file path=xl/calcChain.xml><?xml version="1.0" encoding="utf-8"?>
<calcChain xmlns="http://schemas.openxmlformats.org/spreadsheetml/2006/main">
  <c r="C9" i="1" l="1"/>
  <c r="D9" i="1"/>
  <c r="E9" i="1" s="1"/>
  <c r="F9" i="1"/>
  <c r="G9" i="1"/>
  <c r="I9" i="1" s="1"/>
  <c r="H9" i="1"/>
  <c r="E10" i="1"/>
  <c r="H10" i="1"/>
  <c r="I10" i="1"/>
  <c r="J10" i="1"/>
  <c r="E11" i="1"/>
  <c r="H11" i="1"/>
  <c r="I11" i="1"/>
  <c r="J11" i="1"/>
  <c r="E12" i="1"/>
  <c r="H12" i="1"/>
  <c r="I12" i="1"/>
  <c r="J12" i="1"/>
  <c r="E13" i="1"/>
  <c r="H13" i="1"/>
  <c r="I13" i="1"/>
  <c r="J13" i="1"/>
  <c r="E14" i="1"/>
  <c r="H14" i="1"/>
  <c r="I14" i="1"/>
  <c r="J14" i="1"/>
  <c r="E15" i="1"/>
  <c r="H15" i="1"/>
  <c r="I15" i="1"/>
  <c r="J15" i="1"/>
  <c r="E16" i="1"/>
  <c r="H16" i="1"/>
  <c r="I16" i="1"/>
  <c r="J16" i="1"/>
  <c r="E17" i="1"/>
  <c r="H17" i="1"/>
  <c r="I17" i="1"/>
  <c r="J17" i="1"/>
  <c r="E18" i="1"/>
  <c r="H18" i="1"/>
  <c r="I18" i="1"/>
  <c r="J18" i="1"/>
  <c r="E19" i="1"/>
  <c r="H19" i="1"/>
  <c r="I19" i="1"/>
  <c r="J19" i="1"/>
  <c r="I20" i="1"/>
  <c r="J20" i="1"/>
  <c r="I21" i="1"/>
  <c r="J21" i="1"/>
  <c r="C23" i="1"/>
  <c r="D23" i="1"/>
  <c r="E23" i="1" s="1"/>
  <c r="F23" i="1"/>
  <c r="G23" i="1"/>
  <c r="I23" i="1" s="1"/>
  <c r="H23" i="1"/>
  <c r="E24" i="1"/>
  <c r="H24" i="1"/>
  <c r="I24" i="1"/>
  <c r="J24" i="1"/>
  <c r="E25" i="1"/>
  <c r="H25" i="1"/>
  <c r="I25" i="1"/>
  <c r="J25" i="1"/>
  <c r="E26" i="1"/>
  <c r="H26" i="1"/>
  <c r="I26" i="1"/>
  <c r="J26" i="1"/>
  <c r="E27" i="1"/>
  <c r="H27" i="1"/>
  <c r="I27" i="1"/>
  <c r="J27" i="1"/>
  <c r="E28" i="1"/>
  <c r="H28" i="1"/>
  <c r="I28" i="1"/>
  <c r="J28" i="1"/>
  <c r="E29" i="1"/>
  <c r="H29" i="1"/>
  <c r="I29" i="1"/>
  <c r="J29" i="1"/>
  <c r="E30" i="1"/>
  <c r="H30" i="1"/>
  <c r="I30" i="1"/>
  <c r="J30" i="1"/>
  <c r="E31" i="1"/>
  <c r="H31" i="1"/>
  <c r="I31" i="1"/>
  <c r="J31" i="1"/>
  <c r="E32" i="1"/>
  <c r="H32" i="1"/>
  <c r="I32" i="1"/>
  <c r="J32" i="1"/>
  <c r="E33" i="1"/>
  <c r="H33" i="1"/>
  <c r="I33" i="1"/>
  <c r="J33" i="1"/>
  <c r="E34" i="1"/>
  <c r="H34" i="1"/>
  <c r="I34" i="1"/>
  <c r="J34" i="1"/>
  <c r="E35" i="1"/>
  <c r="H35" i="1"/>
  <c r="I35" i="1"/>
  <c r="J35" i="1"/>
  <c r="E36" i="1"/>
  <c r="H36" i="1"/>
  <c r="I36" i="1"/>
  <c r="J36" i="1"/>
  <c r="E37" i="1"/>
  <c r="H37" i="1"/>
  <c r="I37" i="1"/>
  <c r="J37" i="1"/>
  <c r="E38" i="1"/>
  <c r="H38" i="1"/>
  <c r="I38" i="1"/>
  <c r="J38" i="1"/>
  <c r="E39" i="1"/>
  <c r="H39" i="1"/>
  <c r="I39" i="1"/>
  <c r="J39" i="1"/>
  <c r="E40" i="1"/>
  <c r="H40" i="1"/>
  <c r="I40" i="1"/>
  <c r="J40" i="1"/>
  <c r="E41" i="1"/>
  <c r="H41" i="1"/>
  <c r="I41" i="1"/>
  <c r="J41" i="1"/>
  <c r="E42" i="1"/>
  <c r="H42" i="1"/>
  <c r="I42" i="1"/>
  <c r="J42" i="1"/>
  <c r="E43" i="1"/>
  <c r="H43" i="1"/>
  <c r="I43" i="1"/>
  <c r="J43" i="1"/>
  <c r="E44" i="1"/>
  <c r="H44" i="1"/>
  <c r="I44" i="1"/>
  <c r="J44" i="1"/>
  <c r="E45" i="1"/>
  <c r="H45" i="1"/>
  <c r="I45" i="1"/>
  <c r="J45" i="1"/>
  <c r="C46" i="1"/>
  <c r="D46" i="1"/>
  <c r="E46" i="1" s="1"/>
  <c r="F46" i="1"/>
  <c r="G46" i="1"/>
  <c r="I46" i="1" s="1"/>
  <c r="H46" i="1"/>
  <c r="E47" i="1"/>
  <c r="H47" i="1"/>
  <c r="I47" i="1"/>
  <c r="J47" i="1"/>
  <c r="E48" i="1"/>
  <c r="H48" i="1"/>
  <c r="I48" i="1"/>
  <c r="J48" i="1"/>
  <c r="G49" i="1"/>
  <c r="C51" i="1"/>
  <c r="D51" i="1"/>
  <c r="F51" i="1"/>
  <c r="G51" i="1"/>
  <c r="I51" i="1" s="1"/>
  <c r="I52" i="1"/>
  <c r="I53" i="1"/>
  <c r="I54" i="1"/>
  <c r="I55" i="1"/>
  <c r="I56" i="1"/>
  <c r="I57" i="1"/>
  <c r="I58" i="1"/>
  <c r="I59" i="1"/>
  <c r="I60" i="1"/>
  <c r="I61" i="1"/>
  <c r="I63" i="1"/>
  <c r="D64" i="1"/>
  <c r="G64" i="1"/>
  <c r="I65" i="1"/>
  <c r="D66" i="1"/>
  <c r="G66" i="1"/>
  <c r="I68" i="1"/>
  <c r="I49" i="1" l="1"/>
  <c r="J9" i="1"/>
  <c r="D49" i="1"/>
  <c r="J46" i="1"/>
  <c r="J23" i="1"/>
</calcChain>
</file>

<file path=xl/sharedStrings.xml><?xml version="1.0" encoding="utf-8"?>
<sst xmlns="http://schemas.openxmlformats.org/spreadsheetml/2006/main" count="100" uniqueCount="96">
  <si>
    <t>ОСТАТКИ СРЕДСТВ БЮДЖЕТОВ НА ОТЧЕТНУЮ ДАТУ</t>
  </si>
  <si>
    <t>% от налоговых и неналоговых доходов</t>
  </si>
  <si>
    <t>в т.ч. рыночные заимствования</t>
  </si>
  <si>
    <t>Объем государственного долга Ленинградской области</t>
  </si>
  <si>
    <t>Изменения финансовых активов в государственной собственности за счет приобретения ценных бумаг по договорам репо</t>
  </si>
  <si>
    <t>Увеличение финансовых активов в собственности субъектов Российской Федерации за счет средств организаций</t>
  </si>
  <si>
    <t>Бюджетные кредиты, предоставленные внутри страны в валюте Российской Федерации</t>
  </si>
  <si>
    <t>Исполнение государственных и муниципальных гарантий в валюте Российской Федерации</t>
  </si>
  <si>
    <t>Акции и иные формы участия в капитале, находящегося в государственной муниципальной собственности</t>
  </si>
  <si>
    <t>Изменение иных финансовых активов за счет средств, размещенных в депозиты</t>
  </si>
  <si>
    <t>Изменение остатков средств на счетах по учету средств бюджета</t>
  </si>
  <si>
    <t>Бюджетные кредиты из других бюджетов бюджетной системы Российской Федерации</t>
  </si>
  <si>
    <t xml:space="preserve">Кредиты кредитных организаций в валюте Российской Федерации
</t>
  </si>
  <si>
    <t>Государственные ценные бумаги</t>
  </si>
  <si>
    <t>ИСТОЧНИКИ ФИНАНСИРОВАНИЯ ДЕФИЦИТА (всего)</t>
  </si>
  <si>
    <t>Дефицит (-), профицит (+)</t>
  </si>
  <si>
    <t>Межбюджетные трансферты общего характера</t>
  </si>
  <si>
    <t>1400</t>
  </si>
  <si>
    <t>Обслуживание внутреннего государственного и муниципального долга</t>
  </si>
  <si>
    <t>1300</t>
  </si>
  <si>
    <t>ВСЕГО ПО СОЦИАЛЬНО-КУЛЬТУРНОЙ СФЕРЕ</t>
  </si>
  <si>
    <t>Средства массовой информации</t>
  </si>
  <si>
    <t>1200</t>
  </si>
  <si>
    <t>Физическая культура и спорт</t>
  </si>
  <si>
    <t>1100</t>
  </si>
  <si>
    <t>Социальная политика</t>
  </si>
  <si>
    <t>1000</t>
  </si>
  <si>
    <t>Здравоохранение</t>
  </si>
  <si>
    <t>0900</t>
  </si>
  <si>
    <t>Культура, кинематография</t>
  </si>
  <si>
    <t>0800</t>
  </si>
  <si>
    <t>Образование</t>
  </si>
  <si>
    <t>0700</t>
  </si>
  <si>
    <t>Охрана окружающей среды</t>
  </si>
  <si>
    <t>0600</t>
  </si>
  <si>
    <t>Жилищно-коммунальное хозяйство</t>
  </si>
  <si>
    <t>0500</t>
  </si>
  <si>
    <t>Связь и информатика</t>
  </si>
  <si>
    <t>0410</t>
  </si>
  <si>
    <t>Транспорт, дорожное хозяйство</t>
  </si>
  <si>
    <t>0408-0409</t>
  </si>
  <si>
    <t>Лесное хозяйство</t>
  </si>
  <si>
    <t>0407</t>
  </si>
  <si>
    <t>Сельское хозяйство и рыболовство</t>
  </si>
  <si>
    <t>0405</t>
  </si>
  <si>
    <r>
      <t>Национальная экономика</t>
    </r>
    <r>
      <rPr>
        <sz val="12"/>
        <color indexed="8"/>
        <rFont val="Times New Roman"/>
        <family val="1"/>
        <charset val="204"/>
      </rPr>
      <t>, в том числе:</t>
    </r>
  </si>
  <si>
    <t>0400</t>
  </si>
  <si>
    <t>Защита населения и территории от чрезвычайных ситуаций природного и техногенного характера, пожарная безопасность</t>
  </si>
  <si>
    <t>0310</t>
  </si>
  <si>
    <t>Гражданская оборона</t>
  </si>
  <si>
    <t>0309</t>
  </si>
  <si>
    <r>
      <t>Национальная безопасность и правоохранительная деятельность</t>
    </r>
    <r>
      <rPr>
        <sz val="12"/>
        <color indexed="8"/>
        <rFont val="Times New Roman"/>
        <family val="1"/>
        <charset val="204"/>
      </rPr>
      <t>, в том числе:</t>
    </r>
  </si>
  <si>
    <t>0300</t>
  </si>
  <si>
    <t xml:space="preserve">Национальная оборона </t>
  </si>
  <si>
    <t>0200</t>
  </si>
  <si>
    <t>Обеспечение проведения выборов и референдумов</t>
  </si>
  <si>
    <t>0107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</si>
  <si>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</si>
  <si>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</si>
  <si>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Судебная система</t>
  </si>
  <si>
    <t>0105</t>
  </si>
  <si>
    <t>Функционирование высших должностных лиц, функционирование законодательных и исполнительных органов власти</t>
  </si>
  <si>
    <t>0102-0104</t>
  </si>
  <si>
    <r>
      <t xml:space="preserve">Общегосударственные вопросы, </t>
    </r>
    <r>
      <rPr>
        <sz val="12"/>
        <color indexed="8"/>
        <rFont val="Times New Roman"/>
        <family val="1"/>
        <charset val="204"/>
      </rPr>
      <t>в том числе:</t>
    </r>
  </si>
  <si>
    <t>0100</t>
  </si>
  <si>
    <t>РАСХОДЫ (всего), в том числе:</t>
  </si>
  <si>
    <r>
      <t xml:space="preserve"> - </t>
    </r>
    <r>
      <rPr>
        <sz val="12"/>
        <color indexed="8"/>
        <rFont val="Times New Roman"/>
        <family val="1"/>
        <charset val="204"/>
      </rPr>
      <t xml:space="preserve">возврат межбюджетных трансфертов, имеющих целевое назначение, прошлых лет </t>
    </r>
  </si>
  <si>
    <t xml:space="preserve"> - доходы от возврата межбюджетных трансфертов, имеющих целевое назначение, прошлых лет</t>
  </si>
  <si>
    <t xml:space="preserve"> - безвозмездные поступления от других бюджетов бюджетной системы Российской Федерации</t>
  </si>
  <si>
    <t>Безвозмездные поступления, в том числе:</t>
  </si>
  <si>
    <t>Неналоговые доходы</t>
  </si>
  <si>
    <t xml:space="preserve"> - акцизы</t>
  </si>
  <si>
    <t xml:space="preserve"> - налоги на имущество</t>
  </si>
  <si>
    <t>- налоги на совокупный доход</t>
  </si>
  <si>
    <t xml:space="preserve"> - налог на доходы физических лиц</t>
  </si>
  <si>
    <t xml:space="preserve"> - налог на прибыль организаций</t>
  </si>
  <si>
    <t>Налоговые доходы, в том числе:</t>
  </si>
  <si>
    <t>Налоговые и неналоговые доходы, в том числе:</t>
  </si>
  <si>
    <t>ДОХОДЫ (всего), в том числе:</t>
  </si>
  <si>
    <t>10=7/4*100</t>
  </si>
  <si>
    <t>9=7-4</t>
  </si>
  <si>
    <t>8=7/6*100</t>
  </si>
  <si>
    <t>5=4/3*100</t>
  </si>
  <si>
    <t>% исполнения плана года</t>
  </si>
  <si>
    <t>Исполнено</t>
  </si>
  <si>
    <t>Назначено на год</t>
  </si>
  <si>
    <t>Темп роста</t>
  </si>
  <si>
    <t>Отклонение</t>
  </si>
  <si>
    <t>на 01.01.2023</t>
  </si>
  <si>
    <t>на 01.01.2022</t>
  </si>
  <si>
    <t>Наименование раздела, подраздела</t>
  </si>
  <si>
    <t>Раздел, подраздел</t>
  </si>
  <si>
    <t>тыс.руб.</t>
  </si>
  <si>
    <t>(по данным годового отчета)</t>
  </si>
  <si>
    <t>Информация об исполнении областного бюджета Ленинградской области на 01.01.2023</t>
  </si>
  <si>
    <t>Приложение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</si>
</sst>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"/>
    <numFmt numFmtId="166" formatCode="#,##0.000000"/>
  </numFmts>
  <fonts count="26" x14ac:knownFonts="1">
    <font>
      <sz val="8"/>
      <name val="Helv"/>
      <charset val="204"/>
    </font>
    <font>
      <sz val="8"/>
      <name val="Helv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8"/>
      <name val="Arial Cyr"/>
      <charset val="204"/>
    </font>
    <font>
      <i/>
      <sz val="12"/>
      <color indexed="8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9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8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8"/>
      <color rgb="FF000000"/>
      <name val="Arial Cyr"/>
    </font>
    <font>
      <sz val="7"/>
      <color rgb="FF000000"/>
      <name val="Arial Cy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</borders>
  <cellStyleXfs count="12">
    <xf numFmtId="0" fontId="0" fillId="0" borderId="0"/>
    <xf numFmtId="0" fontId="14" fillId="0" borderId="0"/>
    <xf numFmtId="0" fontId="1" fillId="0" borderId="0"/>
    <xf numFmtId="4" fontId="21" fillId="0" borderId="8">
      <alignment horizontal="right"/>
    </xf>
    <xf numFmtId="0" fontId="22" fillId="0" borderId="0"/>
    <xf numFmtId="4" fontId="21" fillId="0" borderId="9">
      <alignment horizontal="right"/>
    </xf>
    <xf numFmtId="4" fontId="21" fillId="0" borderId="9">
      <alignment horizontal="right"/>
    </xf>
    <xf numFmtId="0" fontId="23" fillId="0" borderId="10"/>
    <xf numFmtId="4" fontId="21" fillId="0" borderId="8">
      <alignment horizontal="right"/>
    </xf>
    <xf numFmtId="4" fontId="24" fillId="0" borderId="9">
      <alignment horizontal="right" vertical="center" shrinkToFit="1"/>
    </xf>
    <xf numFmtId="4" fontId="25" fillId="0" borderId="9">
      <alignment horizontal="right" vertical="center"/>
    </xf>
    <xf numFmtId="0" fontId="1" fillId="0" borderId="0"/>
  </cellStyleXfs>
  <cellXfs count="83">
    <xf numFmtId="0" fontId="0" fillId="0" borderId="0" xfId="0"/>
    <xf numFmtId="0" fontId="2" fillId="2" borderId="0" xfId="0" applyFont="1" applyFill="1" applyAlignment="1">
      <alignment vertical="top"/>
    </xf>
    <xf numFmtId="0" fontId="2" fillId="2" borderId="0" xfId="0" applyFont="1" applyFill="1" applyAlignment="1">
      <alignment horizontal="center" vertical="top"/>
    </xf>
    <xf numFmtId="0" fontId="3" fillId="2" borderId="0" xfId="0" applyFont="1" applyFill="1" applyAlignment="1">
      <alignment horizontal="center" vertical="top"/>
    </xf>
    <xf numFmtId="164" fontId="3" fillId="2" borderId="0" xfId="0" applyNumberFormat="1" applyFont="1" applyFill="1" applyAlignment="1">
      <alignment horizontal="center" vertical="top"/>
    </xf>
    <xf numFmtId="0" fontId="4" fillId="2" borderId="0" xfId="0" applyFont="1" applyFill="1" applyAlignment="1">
      <alignment vertical="top"/>
    </xf>
    <xf numFmtId="0" fontId="4" fillId="2" borderId="0" xfId="0" applyFont="1" applyFill="1" applyAlignment="1">
      <alignment horizontal="left" vertical="top"/>
    </xf>
    <xf numFmtId="164" fontId="5" fillId="2" borderId="1" xfId="0" applyNumberFormat="1" applyFont="1" applyFill="1" applyBorder="1" applyAlignment="1">
      <alignment horizontal="center" vertical="top" shrinkToFit="1"/>
    </xf>
    <xf numFmtId="164" fontId="3" fillId="2" borderId="1" xfId="0" applyNumberFormat="1" applyFont="1" applyFill="1" applyBorder="1" applyAlignment="1">
      <alignment horizontal="center" vertical="top" shrinkToFit="1"/>
    </xf>
    <xf numFmtId="164" fontId="6" fillId="2" borderId="1" xfId="0" applyNumberFormat="1" applyFont="1" applyFill="1" applyBorder="1" applyAlignment="1">
      <alignment horizontal="center" vertical="top" shrinkToFit="1"/>
    </xf>
    <xf numFmtId="0" fontId="5" fillId="2" borderId="1" xfId="0" applyFont="1" applyFill="1" applyBorder="1" applyAlignment="1">
      <alignment vertical="top" shrinkToFit="1"/>
    </xf>
    <xf numFmtId="0" fontId="5" fillId="2" borderId="1" xfId="0" applyFont="1" applyFill="1" applyBorder="1" applyAlignment="1">
      <alignment horizontal="center" vertical="top" shrinkToFit="1"/>
    </xf>
    <xf numFmtId="4" fontId="3" fillId="2" borderId="1" xfId="0" applyNumberFormat="1" applyFont="1" applyFill="1" applyBorder="1" applyAlignment="1">
      <alignment horizontal="center" vertical="top" shrinkToFit="1"/>
    </xf>
    <xf numFmtId="164" fontId="3" fillId="2" borderId="1" xfId="0" applyNumberFormat="1" applyFont="1" applyFill="1" applyBorder="1" applyAlignment="1">
      <alignment horizontal="center" vertical="top" wrapText="1" shrinkToFit="1"/>
    </xf>
    <xf numFmtId="164" fontId="7" fillId="2" borderId="1" xfId="0" applyNumberFormat="1" applyFont="1" applyFill="1" applyBorder="1" applyAlignment="1">
      <alignment horizontal="center" vertical="top" shrinkToFit="1"/>
    </xf>
    <xf numFmtId="164" fontId="8" fillId="2" borderId="1" xfId="0" applyNumberFormat="1" applyFont="1" applyFill="1" applyBorder="1" applyAlignment="1">
      <alignment horizontal="center" vertical="top" shrinkToFit="1"/>
    </xf>
    <xf numFmtId="0" fontId="9" fillId="2" borderId="1" xfId="0" applyFont="1" applyFill="1" applyBorder="1" applyAlignment="1">
      <alignment vertical="top" shrinkToFit="1"/>
    </xf>
    <xf numFmtId="164" fontId="5" fillId="2" borderId="0" xfId="0" applyNumberFormat="1" applyFont="1" applyFill="1" applyBorder="1" applyAlignment="1">
      <alignment horizontal="center" vertical="top" shrinkToFit="1"/>
    </xf>
    <xf numFmtId="164" fontId="3" fillId="2" borderId="0" xfId="0" applyNumberFormat="1" applyFont="1" applyFill="1" applyBorder="1" applyAlignment="1">
      <alignment horizontal="center" vertical="top" shrinkToFit="1"/>
    </xf>
    <xf numFmtId="164" fontId="6" fillId="2" borderId="0" xfId="0" applyNumberFormat="1" applyFont="1" applyFill="1" applyBorder="1" applyAlignment="1">
      <alignment horizontal="center" vertical="top" shrinkToFit="1"/>
    </xf>
    <xf numFmtId="0" fontId="5" fillId="2" borderId="0" xfId="0" applyFont="1" applyFill="1" applyBorder="1" applyAlignment="1">
      <alignment vertical="top" shrinkToFit="1"/>
    </xf>
    <xf numFmtId="0" fontId="5" fillId="2" borderId="0" xfId="0" applyFont="1" applyFill="1" applyBorder="1" applyAlignment="1">
      <alignment horizontal="center" vertical="top" shrinkToFit="1"/>
    </xf>
    <xf numFmtId="164" fontId="8" fillId="2" borderId="1" xfId="0" applyNumberFormat="1" applyFont="1" applyFill="1" applyBorder="1" applyAlignment="1">
      <alignment horizontal="center" vertical="top" wrapText="1" shrinkToFit="1"/>
    </xf>
    <xf numFmtId="164" fontId="2" fillId="2" borderId="1" xfId="0" applyNumberFormat="1" applyFont="1" applyFill="1" applyBorder="1" applyAlignment="1">
      <alignment horizontal="center" vertical="top" shrinkToFit="1"/>
    </xf>
    <xf numFmtId="0" fontId="5" fillId="2" borderId="1" xfId="0" applyNumberFormat="1" applyFont="1" applyFill="1" applyBorder="1" applyAlignment="1">
      <alignment horizontal="left" vertical="top" wrapText="1" shrinkToFit="1"/>
    </xf>
    <xf numFmtId="49" fontId="5" fillId="2" borderId="1" xfId="0" applyNumberFormat="1" applyFont="1" applyFill="1" applyBorder="1" applyAlignment="1">
      <alignment horizontal="center" vertical="top" shrinkToFit="1"/>
    </xf>
    <xf numFmtId="164" fontId="10" fillId="2" borderId="1" xfId="0" applyNumberFormat="1" applyFont="1" applyFill="1" applyBorder="1" applyAlignment="1">
      <alignment horizontal="center" vertical="top" shrinkToFit="1"/>
    </xf>
    <xf numFmtId="0" fontId="9" fillId="2" borderId="1" xfId="0" applyFont="1" applyFill="1" applyBorder="1" applyAlignment="1">
      <alignment horizontal="left" vertical="top" wrapText="1" shrinkToFit="1"/>
    </xf>
    <xf numFmtId="49" fontId="5" fillId="2" borderId="1" xfId="0" applyNumberFormat="1" applyFont="1" applyFill="1" applyBorder="1" applyAlignment="1">
      <alignment horizontal="center" vertical="top" wrapText="1" shrinkToFit="1"/>
    </xf>
    <xf numFmtId="0" fontId="11" fillId="2" borderId="0" xfId="0" applyFont="1" applyFill="1" applyAlignment="1">
      <alignment vertical="top"/>
    </xf>
    <xf numFmtId="0" fontId="12" fillId="2" borderId="1" xfId="0" applyFont="1" applyFill="1" applyBorder="1" applyAlignment="1">
      <alignment horizontal="left" vertical="top" wrapText="1" shrinkToFit="1"/>
    </xf>
    <xf numFmtId="49" fontId="12" fillId="2" borderId="1" xfId="0" applyNumberFormat="1" applyFont="1" applyFill="1" applyBorder="1" applyAlignment="1">
      <alignment horizontal="center" vertical="top" wrapText="1" shrinkToFit="1"/>
    </xf>
    <xf numFmtId="0" fontId="10" fillId="2" borderId="1" xfId="0" applyFont="1" applyFill="1" applyBorder="1" applyAlignment="1">
      <alignment horizontal="left" vertical="top" wrapText="1" shrinkToFit="1"/>
    </xf>
    <xf numFmtId="49" fontId="10" fillId="2" borderId="1" xfId="0" applyNumberFormat="1" applyFont="1" applyFill="1" applyBorder="1" applyAlignment="1">
      <alignment horizontal="center" vertical="top" wrapText="1" shrinkToFit="1"/>
    </xf>
    <xf numFmtId="164" fontId="8" fillId="2" borderId="1" xfId="0" applyNumberFormat="1" applyFont="1" applyFill="1" applyBorder="1" applyAlignment="1">
      <alignment horizontal="center" vertical="top" wrapText="1"/>
    </xf>
    <xf numFmtId="49" fontId="9" fillId="2" borderId="1" xfId="0" applyNumberFormat="1" applyFont="1" applyFill="1" applyBorder="1" applyAlignment="1">
      <alignment horizontal="center" vertical="top" wrapText="1" shrinkToFit="1"/>
    </xf>
    <xf numFmtId="0" fontId="10" fillId="2" borderId="0" xfId="0" applyFont="1" applyFill="1" applyAlignment="1">
      <alignment vertical="top"/>
    </xf>
    <xf numFmtId="164" fontId="3" fillId="2" borderId="1" xfId="0" applyNumberFormat="1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left" vertical="top" wrapText="1" shrinkToFit="1"/>
    </xf>
    <xf numFmtId="49" fontId="13" fillId="2" borderId="1" xfId="0" applyNumberFormat="1" applyFont="1" applyFill="1" applyBorder="1" applyAlignment="1">
      <alignment horizontal="center" vertical="top" wrapText="1" shrinkToFit="1"/>
    </xf>
    <xf numFmtId="164" fontId="8" fillId="2" borderId="1" xfId="1" applyNumberFormat="1" applyFont="1" applyFill="1" applyBorder="1" applyAlignment="1">
      <alignment horizontal="center" vertical="top"/>
    </xf>
    <xf numFmtId="164" fontId="8" fillId="2" borderId="1" xfId="0" applyNumberFormat="1" applyFont="1" applyFill="1" applyBorder="1" applyAlignment="1">
      <alignment horizontal="center" vertical="top"/>
    </xf>
    <xf numFmtId="0" fontId="5" fillId="2" borderId="1" xfId="0" applyFont="1" applyFill="1" applyBorder="1" applyAlignment="1">
      <alignment horizontal="center" vertical="top" wrapText="1" shrinkToFit="1"/>
    </xf>
    <xf numFmtId="164" fontId="6" fillId="2" borderId="1" xfId="1" applyNumberFormat="1" applyFont="1" applyFill="1" applyBorder="1" applyAlignment="1">
      <alignment horizontal="center" vertical="top"/>
    </xf>
    <xf numFmtId="0" fontId="15" fillId="2" borderId="1" xfId="0" applyFont="1" applyFill="1" applyBorder="1" applyAlignment="1">
      <alignment horizontal="left" vertical="top" wrapText="1" shrinkToFit="1"/>
    </xf>
    <xf numFmtId="164" fontId="3" fillId="2" borderId="1" xfId="1" applyNumberFormat="1" applyFont="1" applyFill="1" applyBorder="1" applyAlignment="1">
      <alignment horizontal="center" vertical="top"/>
    </xf>
    <xf numFmtId="165" fontId="2" fillId="2" borderId="0" xfId="0" applyNumberFormat="1" applyFont="1" applyFill="1" applyAlignment="1">
      <alignment vertical="top"/>
    </xf>
    <xf numFmtId="49" fontId="5" fillId="2" borderId="1" xfId="0" applyNumberFormat="1" applyFont="1" applyFill="1" applyBorder="1" applyAlignment="1">
      <alignment horizontal="left" vertical="top" wrapText="1" shrinkToFit="1"/>
    </xf>
    <xf numFmtId="164" fontId="2" fillId="2" borderId="1" xfId="1" applyNumberFormat="1" applyFont="1" applyFill="1" applyBorder="1" applyAlignment="1">
      <alignment horizontal="center" vertical="top"/>
    </xf>
    <xf numFmtId="0" fontId="4" fillId="2" borderId="5" xfId="0" applyNumberFormat="1" applyFont="1" applyFill="1" applyBorder="1" applyAlignment="1">
      <alignment horizontal="center" vertical="top" wrapText="1" shrinkToFit="1"/>
    </xf>
    <xf numFmtId="0" fontId="16" fillId="2" borderId="5" xfId="0" applyNumberFormat="1" applyFont="1" applyFill="1" applyBorder="1" applyAlignment="1">
      <alignment horizontal="center" vertical="top" wrapText="1" shrinkToFit="1"/>
    </xf>
    <xf numFmtId="0" fontId="17" fillId="2" borderId="5" xfId="0" applyNumberFormat="1" applyFont="1" applyFill="1" applyBorder="1" applyAlignment="1">
      <alignment horizontal="center" vertical="top" wrapText="1" shrinkToFit="1"/>
    </xf>
    <xf numFmtId="0" fontId="18" fillId="2" borderId="0" xfId="0" applyFont="1" applyFill="1" applyAlignment="1">
      <alignment horizontal="right" vertical="top"/>
    </xf>
    <xf numFmtId="0" fontId="2" fillId="2" borderId="0" xfId="0" applyFont="1" applyFill="1" applyAlignment="1">
      <alignment horizontal="right" vertical="top" shrinkToFit="1"/>
    </xf>
    <xf numFmtId="164" fontId="3" fillId="2" borderId="0" xfId="0" applyNumberFormat="1" applyFont="1" applyFill="1" applyAlignment="1">
      <alignment horizontal="right" vertical="top" shrinkToFit="1"/>
    </xf>
    <xf numFmtId="2" fontId="2" fillId="2" borderId="0" xfId="0" applyNumberFormat="1" applyFont="1" applyFill="1" applyAlignment="1">
      <alignment horizontal="center" vertical="top"/>
    </xf>
    <xf numFmtId="164" fontId="2" fillId="2" borderId="0" xfId="0" applyNumberFormat="1" applyFont="1" applyFill="1" applyAlignment="1">
      <alignment horizontal="center" vertical="top"/>
    </xf>
    <xf numFmtId="0" fontId="5" fillId="2" borderId="0" xfId="0" applyFont="1" applyFill="1" applyAlignment="1">
      <alignment horizontal="center" vertical="top" shrinkToFit="1"/>
    </xf>
    <xf numFmtId="166" fontId="3" fillId="2" borderId="0" xfId="0" applyNumberFormat="1" applyFont="1" applyFill="1" applyAlignment="1">
      <alignment horizontal="center" vertical="top"/>
    </xf>
    <xf numFmtId="166" fontId="2" fillId="2" borderId="0" xfId="0" applyNumberFormat="1" applyFont="1" applyFill="1" applyAlignment="1">
      <alignment horizontal="center" vertical="top"/>
    </xf>
    <xf numFmtId="0" fontId="3" fillId="2" borderId="7" xfId="0" applyNumberFormat="1" applyFont="1" applyFill="1" applyBorder="1" applyAlignment="1">
      <alignment horizontal="center" vertical="top" wrapText="1" shrinkToFit="1"/>
    </xf>
    <xf numFmtId="0" fontId="3" fillId="2" borderId="5" xfId="0" applyNumberFormat="1" applyFont="1" applyFill="1" applyBorder="1" applyAlignment="1">
      <alignment horizontal="center" vertical="top" wrapText="1" shrinkToFit="1"/>
    </xf>
    <xf numFmtId="164" fontId="3" fillId="2" borderId="7" xfId="0" applyNumberFormat="1" applyFont="1" applyFill="1" applyBorder="1" applyAlignment="1">
      <alignment horizontal="center" vertical="top" wrapText="1" shrinkToFit="1"/>
    </xf>
    <xf numFmtId="164" fontId="3" fillId="2" borderId="5" xfId="0" applyNumberFormat="1" applyFont="1" applyFill="1" applyBorder="1" applyAlignment="1">
      <alignment horizontal="center" vertical="top" wrapText="1" shrinkToFit="1"/>
    </xf>
    <xf numFmtId="0" fontId="5" fillId="2" borderId="4" xfId="0" applyFont="1" applyFill="1" applyBorder="1" applyAlignment="1">
      <alignment horizontal="center" vertical="top" shrinkToFit="1"/>
    </xf>
    <xf numFmtId="0" fontId="5" fillId="2" borderId="3" xfId="0" applyFont="1" applyFill="1" applyBorder="1" applyAlignment="1">
      <alignment horizontal="center" vertical="top" shrinkToFit="1"/>
    </xf>
    <xf numFmtId="0" fontId="5" fillId="2" borderId="2" xfId="0" applyFont="1" applyFill="1" applyBorder="1" applyAlignment="1">
      <alignment horizontal="center" vertical="top" shrinkToFit="1"/>
    </xf>
    <xf numFmtId="0" fontId="20" fillId="2" borderId="0" xfId="0" applyFont="1" applyFill="1" applyAlignment="1">
      <alignment horizontal="center" vertical="top" shrinkToFit="1"/>
    </xf>
    <xf numFmtId="0" fontId="19" fillId="2" borderId="0" xfId="0" applyFont="1" applyFill="1" applyBorder="1" applyAlignment="1">
      <alignment horizontal="center" vertical="top" shrinkToFit="1"/>
    </xf>
    <xf numFmtId="0" fontId="5" fillId="2" borderId="7" xfId="0" applyNumberFormat="1" applyFont="1" applyFill="1" applyBorder="1" applyAlignment="1">
      <alignment horizontal="center" vertical="top" wrapText="1" shrinkToFit="1"/>
    </xf>
    <xf numFmtId="0" fontId="5" fillId="2" borderId="6" xfId="0" applyNumberFormat="1" applyFont="1" applyFill="1" applyBorder="1" applyAlignment="1">
      <alignment horizontal="center" vertical="top" wrapText="1" shrinkToFit="1"/>
    </xf>
    <xf numFmtId="0" fontId="5" fillId="2" borderId="5" xfId="0" applyNumberFormat="1" applyFont="1" applyFill="1" applyBorder="1" applyAlignment="1">
      <alignment horizontal="center" vertical="top" wrapText="1" shrinkToFit="1"/>
    </xf>
    <xf numFmtId="0" fontId="3" fillId="2" borderId="4" xfId="0" applyNumberFormat="1" applyFont="1" applyFill="1" applyBorder="1" applyAlignment="1">
      <alignment horizontal="center" vertical="top" wrapText="1" shrinkToFit="1"/>
    </xf>
    <xf numFmtId="0" fontId="3" fillId="2" borderId="3" xfId="0" applyNumberFormat="1" applyFont="1" applyFill="1" applyBorder="1" applyAlignment="1">
      <alignment horizontal="center" vertical="top" wrapText="1" shrinkToFit="1"/>
    </xf>
    <xf numFmtId="0" fontId="3" fillId="2" borderId="2" xfId="0" applyNumberFormat="1" applyFont="1" applyFill="1" applyBorder="1" applyAlignment="1">
      <alignment horizontal="center" vertical="top" wrapText="1" shrinkToFit="1"/>
    </xf>
    <xf numFmtId="0" fontId="2" fillId="2" borderId="7" xfId="0" applyNumberFormat="1" applyFont="1" applyFill="1" applyBorder="1" applyAlignment="1">
      <alignment horizontal="center" vertical="top" wrapText="1" shrinkToFit="1"/>
    </xf>
    <xf numFmtId="0" fontId="2" fillId="2" borderId="6" xfId="0" applyNumberFormat="1" applyFont="1" applyFill="1" applyBorder="1" applyAlignment="1">
      <alignment horizontal="center" vertical="top" wrapText="1" shrinkToFit="1"/>
    </xf>
    <xf numFmtId="0" fontId="2" fillId="2" borderId="5" xfId="0" applyNumberFormat="1" applyFont="1" applyFill="1" applyBorder="1" applyAlignment="1">
      <alignment horizontal="center" vertical="top" wrapText="1" shrinkToFit="1"/>
    </xf>
    <xf numFmtId="0" fontId="2" fillId="2" borderId="7" xfId="0" applyFont="1" applyFill="1" applyBorder="1" applyAlignment="1">
      <alignment horizontal="center" vertical="top" wrapText="1" shrinkToFit="1"/>
    </xf>
    <xf numFmtId="0" fontId="2" fillId="2" borderId="6" xfId="0" applyFont="1" applyFill="1" applyBorder="1" applyAlignment="1">
      <alignment horizontal="center" vertical="top" wrapText="1" shrinkToFit="1"/>
    </xf>
    <xf numFmtId="0" fontId="2" fillId="2" borderId="5" xfId="0" applyFont="1" applyFill="1" applyBorder="1" applyAlignment="1">
      <alignment horizontal="center" vertical="top" wrapText="1" shrinkToFit="1"/>
    </xf>
    <xf numFmtId="0" fontId="18" fillId="2" borderId="0" xfId="0" applyFont="1" applyFill="1" applyAlignment="1">
      <alignment vertical="top"/>
    </xf>
    <xf numFmtId="0" fontId="10" fillId="2" borderId="0" xfId="0" applyFont="1" applyFill="1" applyAlignment="1">
      <alignment horizontal="right" vertical="top"/>
    </xf>
  </cellXfs>
  <cellStyles count="12">
    <cellStyle name="_Книга1" xfId="2"/>
    <cellStyle name="xl105" xfId="3"/>
    <cellStyle name="xl32" xfId="4"/>
    <cellStyle name="xl45" xfId="5"/>
    <cellStyle name="xl46" xfId="6"/>
    <cellStyle name="xl68" xfId="7"/>
    <cellStyle name="xl91" xfId="8"/>
    <cellStyle name="xl92" xfId="9"/>
    <cellStyle name="xl99" xfId="10"/>
    <cellStyle name="Обычный" xfId="0" builtinId="0"/>
    <cellStyle name="Обычный 4" xfId="11"/>
    <cellStyle name="Обычный_на 01.03.09г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9"/>
  <sheetViews>
    <sheetView tabSelected="1" zoomScaleNormal="100" workbookViewId="0">
      <selection activeCell="B17" sqref="B17"/>
    </sheetView>
  </sheetViews>
  <sheetFormatPr defaultRowHeight="15.75" x14ac:dyDescent="0.15"/>
  <cols>
    <col min="1" max="1" width="13.33203125" style="2" customWidth="1"/>
    <col min="2" max="2" width="153.83203125" style="1" customWidth="1"/>
    <col min="3" max="4" width="24.6640625" style="2" customWidth="1"/>
    <col min="5" max="5" width="22.83203125" style="2" customWidth="1"/>
    <col min="6" max="6" width="22.33203125" style="3" customWidth="1"/>
    <col min="7" max="7" width="23" style="3" customWidth="1"/>
    <col min="8" max="8" width="22.33203125" style="3" customWidth="1"/>
    <col min="9" max="9" width="21.5" style="2" customWidth="1"/>
    <col min="10" max="10" width="14.1640625" style="1" customWidth="1"/>
    <col min="11" max="11" width="9.83203125" style="1" customWidth="1"/>
    <col min="12" max="12" width="8.1640625" style="1" customWidth="1"/>
    <col min="13" max="16384" width="9.33203125" style="1"/>
  </cols>
  <sheetData>
    <row r="1" spans="1:13" ht="12.75" customHeight="1" x14ac:dyDescent="0.15">
      <c r="C1" s="59"/>
      <c r="D1" s="59"/>
      <c r="E1" s="59"/>
      <c r="F1" s="58"/>
      <c r="G1" s="4"/>
      <c r="H1" s="81"/>
      <c r="I1" s="82" t="s">
        <v>95</v>
      </c>
      <c r="J1" s="82"/>
    </row>
    <row r="2" spans="1:13" ht="18.75" customHeight="1" x14ac:dyDescent="0.15">
      <c r="A2" s="67" t="s">
        <v>94</v>
      </c>
      <c r="B2" s="67"/>
      <c r="C2" s="67"/>
      <c r="D2" s="67"/>
      <c r="E2" s="67"/>
      <c r="F2" s="67"/>
      <c r="G2" s="67"/>
      <c r="H2" s="67"/>
      <c r="I2" s="67"/>
      <c r="J2" s="67"/>
    </row>
    <row r="3" spans="1:13" x14ac:dyDescent="0.15">
      <c r="A3" s="68" t="s">
        <v>93</v>
      </c>
      <c r="B3" s="68"/>
      <c r="C3" s="68"/>
      <c r="D3" s="68"/>
      <c r="E3" s="68"/>
      <c r="F3" s="68"/>
      <c r="G3" s="68"/>
      <c r="H3" s="68"/>
      <c r="I3" s="68"/>
      <c r="J3" s="68"/>
    </row>
    <row r="4" spans="1:13" x14ac:dyDescent="0.15">
      <c r="A4" s="57"/>
      <c r="C4" s="56"/>
      <c r="D4" s="55"/>
      <c r="E4" s="1"/>
      <c r="F4" s="4"/>
      <c r="G4" s="4"/>
      <c r="H4" s="54"/>
      <c r="I4" s="53"/>
      <c r="J4" s="52" t="s">
        <v>92</v>
      </c>
    </row>
    <row r="5" spans="1:13" s="2" customFormat="1" ht="16.5" customHeight="1" x14ac:dyDescent="0.15">
      <c r="A5" s="69" t="s">
        <v>91</v>
      </c>
      <c r="B5" s="69" t="s">
        <v>90</v>
      </c>
      <c r="C5" s="72" t="s">
        <v>89</v>
      </c>
      <c r="D5" s="73"/>
      <c r="E5" s="74"/>
      <c r="F5" s="72" t="s">
        <v>88</v>
      </c>
      <c r="G5" s="73"/>
      <c r="H5" s="74"/>
      <c r="I5" s="75" t="s">
        <v>87</v>
      </c>
      <c r="J5" s="78" t="s">
        <v>86</v>
      </c>
    </row>
    <row r="6" spans="1:13" s="2" customFormat="1" ht="12.75" customHeight="1" x14ac:dyDescent="0.15">
      <c r="A6" s="70"/>
      <c r="B6" s="70"/>
      <c r="C6" s="60" t="s">
        <v>85</v>
      </c>
      <c r="D6" s="60" t="s">
        <v>84</v>
      </c>
      <c r="E6" s="62" t="s">
        <v>83</v>
      </c>
      <c r="F6" s="60" t="s">
        <v>85</v>
      </c>
      <c r="G6" s="60" t="s">
        <v>84</v>
      </c>
      <c r="H6" s="62" t="s">
        <v>83</v>
      </c>
      <c r="I6" s="76"/>
      <c r="J6" s="79"/>
    </row>
    <row r="7" spans="1:13" s="2" customFormat="1" ht="24.75" customHeight="1" x14ac:dyDescent="0.15">
      <c r="A7" s="71"/>
      <c r="B7" s="71"/>
      <c r="C7" s="61"/>
      <c r="D7" s="61"/>
      <c r="E7" s="63"/>
      <c r="F7" s="61"/>
      <c r="G7" s="61"/>
      <c r="H7" s="63"/>
      <c r="I7" s="77"/>
      <c r="J7" s="80"/>
    </row>
    <row r="8" spans="1:13" s="2" customFormat="1" ht="14.25" customHeight="1" x14ac:dyDescent="0.15">
      <c r="A8" s="51">
        <v>1</v>
      </c>
      <c r="B8" s="51">
        <v>2</v>
      </c>
      <c r="C8" s="50">
        <v>3</v>
      </c>
      <c r="D8" s="50">
        <v>4</v>
      </c>
      <c r="E8" s="50" t="s">
        <v>82</v>
      </c>
      <c r="F8" s="50">
        <v>6</v>
      </c>
      <c r="G8" s="50">
        <v>7</v>
      </c>
      <c r="H8" s="50" t="s">
        <v>81</v>
      </c>
      <c r="I8" s="49" t="s">
        <v>80</v>
      </c>
      <c r="J8" s="49" t="s">
        <v>79</v>
      </c>
    </row>
    <row r="9" spans="1:13" ht="17.25" customHeight="1" x14ac:dyDescent="0.15">
      <c r="A9" s="42"/>
      <c r="B9" s="27" t="s">
        <v>78</v>
      </c>
      <c r="C9" s="40">
        <f>C10+C18</f>
        <v>160169336.90000001</v>
      </c>
      <c r="D9" s="40">
        <f>D10+D18</f>
        <v>168087790.19999999</v>
      </c>
      <c r="E9" s="15">
        <f t="shared" ref="E9:E19" si="0">D9/C9*100</f>
        <v>104.94380101288911</v>
      </c>
      <c r="F9" s="40">
        <f>F10+F18</f>
        <v>180379955</v>
      </c>
      <c r="G9" s="40">
        <f>G10+G18</f>
        <v>192240126.29999998</v>
      </c>
      <c r="H9" s="15">
        <f t="shared" ref="H9:H19" si="1">G9/F9*100</f>
        <v>106.57510492227364</v>
      </c>
      <c r="I9" s="26">
        <f t="shared" ref="I9:I21" si="2">G9-D9</f>
        <v>24152336.099999994</v>
      </c>
      <c r="J9" s="22">
        <f t="shared" ref="J9:J21" si="3">G9/D9*100</f>
        <v>114.36888192251338</v>
      </c>
    </row>
    <row r="10" spans="1:13" x14ac:dyDescent="0.15">
      <c r="A10" s="42"/>
      <c r="B10" s="38" t="s">
        <v>77</v>
      </c>
      <c r="C10" s="45">
        <v>135498031.90000001</v>
      </c>
      <c r="D10" s="45">
        <v>142040090.19999999</v>
      </c>
      <c r="E10" s="48">
        <f t="shared" si="0"/>
        <v>104.82815743392358</v>
      </c>
      <c r="F10" s="45">
        <v>154175063.69999999</v>
      </c>
      <c r="G10" s="45">
        <v>165592932.69999999</v>
      </c>
      <c r="H10" s="48">
        <f t="shared" si="1"/>
        <v>107.40578192477179</v>
      </c>
      <c r="I10" s="23">
        <f t="shared" si="2"/>
        <v>23552842.5</v>
      </c>
      <c r="J10" s="13">
        <f t="shared" si="3"/>
        <v>116.58182733257657</v>
      </c>
      <c r="K10" s="46"/>
      <c r="M10" s="46"/>
    </row>
    <row r="11" spans="1:13" x14ac:dyDescent="0.15">
      <c r="A11" s="42"/>
      <c r="B11" s="38" t="s">
        <v>76</v>
      </c>
      <c r="C11" s="45">
        <v>132435952.90000001</v>
      </c>
      <c r="D11" s="45">
        <v>139732458</v>
      </c>
      <c r="E11" s="8">
        <f t="shared" si="0"/>
        <v>105.50945943320198</v>
      </c>
      <c r="F11" s="45">
        <v>149040722.80000001</v>
      </c>
      <c r="G11" s="45">
        <v>158372681.19999999</v>
      </c>
      <c r="H11" s="8">
        <f t="shared" si="1"/>
        <v>106.26134805621057</v>
      </c>
      <c r="I11" s="23">
        <f t="shared" si="2"/>
        <v>18640223.199999988</v>
      </c>
      <c r="J11" s="13">
        <f t="shared" si="3"/>
        <v>113.33993795485941</v>
      </c>
    </row>
    <row r="12" spans="1:13" x14ac:dyDescent="0.15">
      <c r="A12" s="42"/>
      <c r="B12" s="38" t="s">
        <v>75</v>
      </c>
      <c r="C12" s="45">
        <v>62891885.700000003</v>
      </c>
      <c r="D12" s="45">
        <v>69018272</v>
      </c>
      <c r="E12" s="8">
        <f t="shared" si="0"/>
        <v>109.74113946785347</v>
      </c>
      <c r="F12" s="45">
        <v>71176852.400000006</v>
      </c>
      <c r="G12" s="45">
        <v>74342353.5</v>
      </c>
      <c r="H12" s="8">
        <f t="shared" si="1"/>
        <v>104.44737438263003</v>
      </c>
      <c r="I12" s="23">
        <f t="shared" si="2"/>
        <v>5324081.5</v>
      </c>
      <c r="J12" s="13">
        <f t="shared" si="3"/>
        <v>107.71401738368644</v>
      </c>
    </row>
    <row r="13" spans="1:13" x14ac:dyDescent="0.15">
      <c r="A13" s="42"/>
      <c r="B13" s="47" t="s">
        <v>74</v>
      </c>
      <c r="C13" s="45">
        <v>33295110.100000001</v>
      </c>
      <c r="D13" s="45">
        <v>33750209.200000003</v>
      </c>
      <c r="E13" s="8">
        <f t="shared" si="0"/>
        <v>101.36686467962754</v>
      </c>
      <c r="F13" s="45">
        <v>35992481.899999999</v>
      </c>
      <c r="G13" s="45">
        <v>40220247.600000001</v>
      </c>
      <c r="H13" s="8">
        <f t="shared" si="1"/>
        <v>111.746246651582</v>
      </c>
      <c r="I13" s="23">
        <f t="shared" si="2"/>
        <v>6470038.3999999985</v>
      </c>
      <c r="J13" s="13">
        <f t="shared" si="3"/>
        <v>119.17036532028369</v>
      </c>
    </row>
    <row r="14" spans="1:13" x14ac:dyDescent="0.15">
      <c r="A14" s="42"/>
      <c r="B14" s="47" t="s">
        <v>73</v>
      </c>
      <c r="C14" s="45">
        <v>106600</v>
      </c>
      <c r="D14" s="45">
        <v>163860.9</v>
      </c>
      <c r="E14" s="8">
        <f t="shared" si="0"/>
        <v>153.7156660412758</v>
      </c>
      <c r="F14" s="45">
        <v>186000</v>
      </c>
      <c r="G14" s="45">
        <v>289988.09999999998</v>
      </c>
      <c r="H14" s="8">
        <f t="shared" si="1"/>
        <v>155.90758064516129</v>
      </c>
      <c r="I14" s="23">
        <f t="shared" si="2"/>
        <v>126127.19999999998</v>
      </c>
      <c r="J14" s="13">
        <f t="shared" si="3"/>
        <v>176.97211476319242</v>
      </c>
    </row>
    <row r="15" spans="1:13" x14ac:dyDescent="0.15">
      <c r="A15" s="42"/>
      <c r="B15" s="47" t="s">
        <v>72</v>
      </c>
      <c r="C15" s="45">
        <v>24930348</v>
      </c>
      <c r="D15" s="45">
        <v>25080194.5</v>
      </c>
      <c r="E15" s="8">
        <f t="shared" si="0"/>
        <v>100.60106060292459</v>
      </c>
      <c r="F15" s="45">
        <v>28824106</v>
      </c>
      <c r="G15" s="45">
        <v>29184182.300000001</v>
      </c>
      <c r="H15" s="8">
        <f t="shared" si="1"/>
        <v>101.24921931663727</v>
      </c>
      <c r="I15" s="23">
        <f t="shared" si="2"/>
        <v>4103987.8000000007</v>
      </c>
      <c r="J15" s="13">
        <f t="shared" si="3"/>
        <v>116.36346081765834</v>
      </c>
    </row>
    <row r="16" spans="1:13" x14ac:dyDescent="0.15">
      <c r="A16" s="42"/>
      <c r="B16" s="47" t="s">
        <v>71</v>
      </c>
      <c r="C16" s="45">
        <v>10439630</v>
      </c>
      <c r="D16" s="45">
        <v>10878142.199999999</v>
      </c>
      <c r="E16" s="8">
        <f t="shared" si="0"/>
        <v>104.20045729590032</v>
      </c>
      <c r="F16" s="45">
        <v>12013406</v>
      </c>
      <c r="G16" s="45">
        <v>12946318</v>
      </c>
      <c r="H16" s="8">
        <f t="shared" si="1"/>
        <v>107.76559120702322</v>
      </c>
      <c r="I16" s="23">
        <f t="shared" si="2"/>
        <v>2068175.8000000007</v>
      </c>
      <c r="J16" s="13">
        <f t="shared" si="3"/>
        <v>119.01221515563569</v>
      </c>
    </row>
    <row r="17" spans="1:13" x14ac:dyDescent="0.15">
      <c r="A17" s="42"/>
      <c r="B17" s="47" t="s">
        <v>70</v>
      </c>
      <c r="C17" s="45">
        <v>3062079</v>
      </c>
      <c r="D17" s="45">
        <v>2307632.2999999998</v>
      </c>
      <c r="E17" s="8">
        <f t="shared" si="0"/>
        <v>75.361618691091891</v>
      </c>
      <c r="F17" s="45">
        <v>5134340.9000000004</v>
      </c>
      <c r="G17" s="45">
        <v>7220251.5</v>
      </c>
      <c r="H17" s="8">
        <f t="shared" si="1"/>
        <v>140.62664791112721</v>
      </c>
      <c r="I17" s="23">
        <f t="shared" si="2"/>
        <v>4912619.2</v>
      </c>
      <c r="J17" s="13">
        <f t="shared" si="3"/>
        <v>312.88570107118022</v>
      </c>
    </row>
    <row r="18" spans="1:13" x14ac:dyDescent="0.15">
      <c r="A18" s="42"/>
      <c r="B18" s="38" t="s">
        <v>69</v>
      </c>
      <c r="C18" s="45">
        <v>24671305</v>
      </c>
      <c r="D18" s="45">
        <v>26047700</v>
      </c>
      <c r="E18" s="8">
        <f t="shared" si="0"/>
        <v>105.57893066459192</v>
      </c>
      <c r="F18" s="45">
        <v>26204891.300000001</v>
      </c>
      <c r="G18" s="45">
        <v>26647193.600000001</v>
      </c>
      <c r="H18" s="8">
        <f t="shared" si="1"/>
        <v>101.68786160925613</v>
      </c>
      <c r="I18" s="23">
        <f t="shared" si="2"/>
        <v>599493.60000000149</v>
      </c>
      <c r="J18" s="13">
        <f t="shared" si="3"/>
        <v>102.30152220733501</v>
      </c>
      <c r="K18" s="46"/>
      <c r="L18" s="46"/>
      <c r="M18" s="46"/>
    </row>
    <row r="19" spans="1:13" x14ac:dyDescent="0.15">
      <c r="A19" s="42"/>
      <c r="B19" s="38" t="s">
        <v>68</v>
      </c>
      <c r="C19" s="45">
        <v>21082661.899999999</v>
      </c>
      <c r="D19" s="45">
        <v>22603498.300000001</v>
      </c>
      <c r="E19" s="8">
        <f t="shared" si="0"/>
        <v>107.21368301220066</v>
      </c>
      <c r="F19" s="45">
        <v>21537061.899999999</v>
      </c>
      <c r="G19" s="45">
        <v>22333610.300000001</v>
      </c>
      <c r="H19" s="8">
        <f t="shared" si="1"/>
        <v>103.69850076903946</v>
      </c>
      <c r="I19" s="23">
        <f t="shared" si="2"/>
        <v>-269888</v>
      </c>
      <c r="J19" s="13">
        <f t="shared" si="3"/>
        <v>98.805990132952118</v>
      </c>
    </row>
    <row r="20" spans="1:13" x14ac:dyDescent="0.15">
      <c r="A20" s="42"/>
      <c r="B20" s="38" t="s">
        <v>67</v>
      </c>
      <c r="C20" s="45">
        <v>400000</v>
      </c>
      <c r="D20" s="45">
        <v>767125.5</v>
      </c>
      <c r="E20" s="8"/>
      <c r="F20" s="45">
        <v>484055.4</v>
      </c>
      <c r="G20" s="45">
        <v>670197.9</v>
      </c>
      <c r="H20" s="8"/>
      <c r="I20" s="23">
        <f t="shared" si="2"/>
        <v>-96927.599999999977</v>
      </c>
      <c r="J20" s="13">
        <f t="shared" si="3"/>
        <v>87.364831438923616</v>
      </c>
    </row>
    <row r="21" spans="1:13" x14ac:dyDescent="0.15">
      <c r="A21" s="42"/>
      <c r="B21" s="44" t="s">
        <v>66</v>
      </c>
      <c r="C21" s="45">
        <v>0</v>
      </c>
      <c r="D21" s="45">
        <v>-66264.399999999994</v>
      </c>
      <c r="E21" s="8"/>
      <c r="F21" s="45">
        <v>0</v>
      </c>
      <c r="G21" s="45">
        <v>-179224.8</v>
      </c>
      <c r="H21" s="8"/>
      <c r="I21" s="23">
        <f t="shared" si="2"/>
        <v>-112960.4</v>
      </c>
      <c r="J21" s="13">
        <f t="shared" si="3"/>
        <v>270.46921122050452</v>
      </c>
    </row>
    <row r="22" spans="1:13" ht="9.75" customHeight="1" x14ac:dyDescent="0.15">
      <c r="A22" s="42"/>
      <c r="B22" s="44"/>
      <c r="C22" s="43"/>
      <c r="D22" s="43"/>
      <c r="E22" s="8"/>
      <c r="F22" s="43"/>
      <c r="G22" s="43"/>
      <c r="H22" s="8"/>
      <c r="I22" s="23"/>
      <c r="J22" s="13"/>
    </row>
    <row r="23" spans="1:13" ht="18" customHeight="1" x14ac:dyDescent="0.15">
      <c r="A23" s="42"/>
      <c r="B23" s="27" t="s">
        <v>65</v>
      </c>
      <c r="C23" s="41">
        <f>C24+C29+C30+C33+C38+C39+C40+C41+C42+C43+C44+C45+C47+C48</f>
        <v>181883493.99999997</v>
      </c>
      <c r="D23" s="41">
        <f>D24+D29+D30+D33+D38+D39+D40+D41+D42+D43+D44+D45+D47+D48</f>
        <v>174404543.90000004</v>
      </c>
      <c r="E23" s="15">
        <f t="shared" ref="E23:E48" si="4">D23/C23*100</f>
        <v>95.888054525717465</v>
      </c>
      <c r="F23" s="41">
        <f>F24+F29+F30+F33+F38+F39+F40+F41+F42+F43+F44+F45+F47+F48</f>
        <v>202436862.79999998</v>
      </c>
      <c r="G23" s="41">
        <f>G24+G29+G30+G33+G38+G39+G40+G41+G42+G43+G44+G45+G47+G48</f>
        <v>196774255.20000002</v>
      </c>
      <c r="H23" s="15">
        <f t="shared" ref="H23:H48" si="5">G23/F23*100</f>
        <v>97.202778425985386</v>
      </c>
      <c r="I23" s="26">
        <f t="shared" ref="I23:I43" si="6">G23-D23</f>
        <v>22369711.299999982</v>
      </c>
      <c r="J23" s="22">
        <f t="shared" ref="J23:J48" si="7">G23/D23*100</f>
        <v>112.8263351399986</v>
      </c>
    </row>
    <row r="24" spans="1:13" ht="20.25" customHeight="1" x14ac:dyDescent="0.15">
      <c r="A24" s="35" t="s">
        <v>64</v>
      </c>
      <c r="B24" s="27" t="s">
        <v>63</v>
      </c>
      <c r="C24" s="34">
        <v>9378697.4000000004</v>
      </c>
      <c r="D24" s="34">
        <v>8712741.3000000007</v>
      </c>
      <c r="E24" s="15">
        <f t="shared" si="4"/>
        <v>92.899268719342629</v>
      </c>
      <c r="F24" s="34">
        <v>10301364.9</v>
      </c>
      <c r="G24" s="34">
        <v>9782573.3000000007</v>
      </c>
      <c r="H24" s="15">
        <f t="shared" si="5"/>
        <v>94.963855711974631</v>
      </c>
      <c r="I24" s="26">
        <f t="shared" si="6"/>
        <v>1069832</v>
      </c>
      <c r="J24" s="22">
        <f t="shared" si="7"/>
        <v>112.27893682554307</v>
      </c>
    </row>
    <row r="25" spans="1:13" ht="21.75" customHeight="1" x14ac:dyDescent="0.15">
      <c r="A25" s="39" t="s">
        <v>62</v>
      </c>
      <c r="B25" s="38" t="s">
        <v>61</v>
      </c>
      <c r="C25" s="37">
        <v>4076688.1</v>
      </c>
      <c r="D25" s="37">
        <v>4018513.7</v>
      </c>
      <c r="E25" s="8">
        <f t="shared" si="4"/>
        <v>98.572998508274395</v>
      </c>
      <c r="F25" s="37">
        <v>4268002</v>
      </c>
      <c r="G25" s="37">
        <v>4236755.9000000004</v>
      </c>
      <c r="H25" s="8">
        <f t="shared" si="5"/>
        <v>99.267898656092484</v>
      </c>
      <c r="I25" s="23">
        <f t="shared" si="6"/>
        <v>218242.20000000019</v>
      </c>
      <c r="J25" s="13">
        <f t="shared" si="7"/>
        <v>105.43091840149754</v>
      </c>
    </row>
    <row r="26" spans="1:13" ht="18" customHeight="1" x14ac:dyDescent="0.15">
      <c r="A26" s="28" t="s">
        <v>60</v>
      </c>
      <c r="B26" s="38" t="s">
        <v>59</v>
      </c>
      <c r="C26" s="37">
        <v>443264.5</v>
      </c>
      <c r="D26" s="37">
        <v>441616.6</v>
      </c>
      <c r="E26" s="8">
        <f t="shared" si="4"/>
        <v>99.628235511754255</v>
      </c>
      <c r="F26" s="37">
        <v>477515.5</v>
      </c>
      <c r="G26" s="37">
        <v>474373.1</v>
      </c>
      <c r="H26" s="8">
        <f t="shared" si="5"/>
        <v>99.341927120690315</v>
      </c>
      <c r="I26" s="23">
        <f t="shared" si="6"/>
        <v>32756.5</v>
      </c>
      <c r="J26" s="13">
        <f t="shared" si="7"/>
        <v>107.41740686378185</v>
      </c>
    </row>
    <row r="27" spans="1:13" ht="18.75" customHeight="1" x14ac:dyDescent="0.15">
      <c r="A27" s="28" t="s">
        <v>58</v>
      </c>
      <c r="B27" s="38" t="s">
        <v>57</v>
      </c>
      <c r="C27" s="37">
        <v>89995.3</v>
      </c>
      <c r="D27" s="37">
        <v>88448.7</v>
      </c>
      <c r="E27" s="8">
        <f t="shared" si="4"/>
        <v>98.281465809881169</v>
      </c>
      <c r="F27" s="37">
        <v>100000.2</v>
      </c>
      <c r="G27" s="37">
        <v>98582.8</v>
      </c>
      <c r="H27" s="8">
        <f t="shared" si="5"/>
        <v>98.582602834794343</v>
      </c>
      <c r="I27" s="23">
        <f t="shared" si="6"/>
        <v>10134.100000000006</v>
      </c>
      <c r="J27" s="13">
        <f t="shared" si="7"/>
        <v>111.4576019771913</v>
      </c>
    </row>
    <row r="28" spans="1:13" ht="15.75" customHeight="1" x14ac:dyDescent="0.15">
      <c r="A28" s="28" t="s">
        <v>56</v>
      </c>
      <c r="B28" s="38" t="s">
        <v>55</v>
      </c>
      <c r="C28" s="37">
        <v>246564.7</v>
      </c>
      <c r="D28" s="37">
        <v>213375.6</v>
      </c>
      <c r="E28" s="8">
        <f t="shared" si="4"/>
        <v>86.539395136448974</v>
      </c>
      <c r="F28" s="37">
        <v>101224.8</v>
      </c>
      <c r="G28" s="37">
        <v>101136.7</v>
      </c>
      <c r="H28" s="8">
        <f t="shared" si="5"/>
        <v>99.912965992523567</v>
      </c>
      <c r="I28" s="23">
        <f t="shared" si="6"/>
        <v>-112238.90000000001</v>
      </c>
      <c r="J28" s="13">
        <f t="shared" si="7"/>
        <v>47.398437309608035</v>
      </c>
    </row>
    <row r="29" spans="1:13" ht="18" customHeight="1" x14ac:dyDescent="0.15">
      <c r="A29" s="35" t="s">
        <v>54</v>
      </c>
      <c r="B29" s="27" t="s">
        <v>53</v>
      </c>
      <c r="C29" s="40">
        <v>78850.5</v>
      </c>
      <c r="D29" s="40">
        <v>78850.5</v>
      </c>
      <c r="E29" s="15">
        <f t="shared" si="4"/>
        <v>100</v>
      </c>
      <c r="F29" s="40">
        <v>80035.199999999997</v>
      </c>
      <c r="G29" s="40">
        <v>80035.199999999997</v>
      </c>
      <c r="H29" s="15">
        <f t="shared" si="5"/>
        <v>100</v>
      </c>
      <c r="I29" s="26">
        <f t="shared" si="6"/>
        <v>1184.6999999999971</v>
      </c>
      <c r="J29" s="22">
        <f t="shared" si="7"/>
        <v>101.50246352274239</v>
      </c>
    </row>
    <row r="30" spans="1:13" ht="18" customHeight="1" x14ac:dyDescent="0.15">
      <c r="A30" s="35" t="s">
        <v>52</v>
      </c>
      <c r="B30" s="27" t="s">
        <v>51</v>
      </c>
      <c r="C30" s="34">
        <v>2603768.7000000002</v>
      </c>
      <c r="D30" s="34">
        <v>2541664</v>
      </c>
      <c r="E30" s="15">
        <f t="shared" si="4"/>
        <v>97.614815017939179</v>
      </c>
      <c r="F30" s="34">
        <v>3011583.3</v>
      </c>
      <c r="G30" s="34">
        <v>2991260.6</v>
      </c>
      <c r="H30" s="15">
        <f t="shared" si="5"/>
        <v>99.325182205652425</v>
      </c>
      <c r="I30" s="26">
        <f t="shared" si="6"/>
        <v>449596.60000000009</v>
      </c>
      <c r="J30" s="22">
        <f t="shared" si="7"/>
        <v>117.68906511639618</v>
      </c>
    </row>
    <row r="31" spans="1:13" ht="17.25" customHeight="1" x14ac:dyDescent="0.15">
      <c r="A31" s="28" t="s">
        <v>50</v>
      </c>
      <c r="B31" s="38" t="s">
        <v>49</v>
      </c>
      <c r="C31" s="37">
        <v>569754.80000000005</v>
      </c>
      <c r="D31" s="37">
        <v>520183.6</v>
      </c>
      <c r="E31" s="8">
        <f t="shared" si="4"/>
        <v>91.299555528097343</v>
      </c>
      <c r="F31" s="37">
        <v>690845.2</v>
      </c>
      <c r="G31" s="37">
        <v>680229.6</v>
      </c>
      <c r="H31" s="8">
        <f t="shared" si="5"/>
        <v>98.463389482911651</v>
      </c>
      <c r="I31" s="23">
        <f t="shared" si="6"/>
        <v>160046</v>
      </c>
      <c r="J31" s="13">
        <f t="shared" si="7"/>
        <v>130.76721372992151</v>
      </c>
    </row>
    <row r="32" spans="1:13" ht="18" customHeight="1" x14ac:dyDescent="0.15">
      <c r="A32" s="28" t="s">
        <v>48</v>
      </c>
      <c r="B32" s="38" t="s">
        <v>47</v>
      </c>
      <c r="C32" s="37">
        <v>1578952</v>
      </c>
      <c r="D32" s="37">
        <v>1576258.7</v>
      </c>
      <c r="E32" s="8">
        <f t="shared" si="4"/>
        <v>99.829424833687156</v>
      </c>
      <c r="F32" s="37">
        <v>1834264.4</v>
      </c>
      <c r="G32" s="37">
        <v>1827539.4</v>
      </c>
      <c r="H32" s="8">
        <f t="shared" si="5"/>
        <v>99.633368013902469</v>
      </c>
      <c r="I32" s="23">
        <f t="shared" si="6"/>
        <v>251280.69999999995</v>
      </c>
      <c r="J32" s="13">
        <f t="shared" si="7"/>
        <v>115.94159004483211</v>
      </c>
    </row>
    <row r="33" spans="1:10" ht="17.25" customHeight="1" x14ac:dyDescent="0.15">
      <c r="A33" s="35" t="s">
        <v>46</v>
      </c>
      <c r="B33" s="27" t="s">
        <v>45</v>
      </c>
      <c r="C33" s="34">
        <v>32733064.399999999</v>
      </c>
      <c r="D33" s="34">
        <v>30138410.899999999</v>
      </c>
      <c r="E33" s="15">
        <f t="shared" si="4"/>
        <v>92.07329485472799</v>
      </c>
      <c r="F33" s="34">
        <v>42790378.399999999</v>
      </c>
      <c r="G33" s="34">
        <v>41274260.799999997</v>
      </c>
      <c r="H33" s="15">
        <f t="shared" si="5"/>
        <v>96.456872650605021</v>
      </c>
      <c r="I33" s="26">
        <f t="shared" si="6"/>
        <v>11135849.899999999</v>
      </c>
      <c r="J33" s="22">
        <f t="shared" si="7"/>
        <v>136.94902805907395</v>
      </c>
    </row>
    <row r="34" spans="1:10" x14ac:dyDescent="0.15">
      <c r="A34" s="28" t="s">
        <v>44</v>
      </c>
      <c r="B34" s="38" t="s">
        <v>43</v>
      </c>
      <c r="C34" s="37">
        <v>5561004.7999999998</v>
      </c>
      <c r="D34" s="37">
        <v>5520851.7000000002</v>
      </c>
      <c r="E34" s="8">
        <f t="shared" si="4"/>
        <v>99.277952430467252</v>
      </c>
      <c r="F34" s="37">
        <v>5429257</v>
      </c>
      <c r="G34" s="37">
        <v>5428411</v>
      </c>
      <c r="H34" s="8">
        <f t="shared" si="5"/>
        <v>99.984417757346904</v>
      </c>
      <c r="I34" s="23">
        <f t="shared" si="6"/>
        <v>-92440.700000000186</v>
      </c>
      <c r="J34" s="13">
        <f t="shared" si="7"/>
        <v>98.325607985449054</v>
      </c>
    </row>
    <row r="35" spans="1:10" ht="16.5" customHeight="1" x14ac:dyDescent="0.15">
      <c r="A35" s="28" t="s">
        <v>42</v>
      </c>
      <c r="B35" s="38" t="s">
        <v>41</v>
      </c>
      <c r="C35" s="37">
        <v>1725612.9</v>
      </c>
      <c r="D35" s="37">
        <v>1723885.7</v>
      </c>
      <c r="E35" s="8">
        <f t="shared" si="4"/>
        <v>99.899908026881349</v>
      </c>
      <c r="F35" s="37">
        <v>1747417.9</v>
      </c>
      <c r="G35" s="37">
        <v>1745269.5</v>
      </c>
      <c r="H35" s="8">
        <f t="shared" si="5"/>
        <v>99.877052878993638</v>
      </c>
      <c r="I35" s="23">
        <f t="shared" si="6"/>
        <v>21383.800000000047</v>
      </c>
      <c r="J35" s="13">
        <f t="shared" si="7"/>
        <v>101.24044186920283</v>
      </c>
    </row>
    <row r="36" spans="1:10" ht="20.25" customHeight="1" x14ac:dyDescent="0.15">
      <c r="A36" s="39" t="s">
        <v>40</v>
      </c>
      <c r="B36" s="38" t="s">
        <v>39</v>
      </c>
      <c r="C36" s="37">
        <v>19178631.300000001</v>
      </c>
      <c r="D36" s="37">
        <v>16909772.300000001</v>
      </c>
      <c r="E36" s="8">
        <f t="shared" si="4"/>
        <v>88.169859649994947</v>
      </c>
      <c r="F36" s="37">
        <v>24753254.199999999</v>
      </c>
      <c r="G36" s="37">
        <v>23378860.399999999</v>
      </c>
      <c r="H36" s="8">
        <f t="shared" si="5"/>
        <v>94.447623779502905</v>
      </c>
      <c r="I36" s="23">
        <f t="shared" si="6"/>
        <v>6469088.0999999978</v>
      </c>
      <c r="J36" s="13">
        <f t="shared" si="7"/>
        <v>138.25650626886323</v>
      </c>
    </row>
    <row r="37" spans="1:10" x14ac:dyDescent="0.15">
      <c r="A37" s="28" t="s">
        <v>38</v>
      </c>
      <c r="B37" s="38" t="s">
        <v>37</v>
      </c>
      <c r="C37" s="37">
        <v>1563660.6</v>
      </c>
      <c r="D37" s="37">
        <v>1451644.6</v>
      </c>
      <c r="E37" s="8">
        <f t="shared" si="4"/>
        <v>92.836297083906828</v>
      </c>
      <c r="F37" s="37">
        <v>1701393.5</v>
      </c>
      <c r="G37" s="37">
        <v>1657797.5</v>
      </c>
      <c r="H37" s="8">
        <f t="shared" si="5"/>
        <v>97.437629801689027</v>
      </c>
      <c r="I37" s="23">
        <f t="shared" si="6"/>
        <v>206152.89999999991</v>
      </c>
      <c r="J37" s="13">
        <f t="shared" si="7"/>
        <v>114.20133412820191</v>
      </c>
    </row>
    <row r="38" spans="1:10" x14ac:dyDescent="0.15">
      <c r="A38" s="35" t="s">
        <v>36</v>
      </c>
      <c r="B38" s="27" t="s">
        <v>35</v>
      </c>
      <c r="C38" s="34">
        <v>17761105.199999999</v>
      </c>
      <c r="D38" s="34">
        <v>17244626.600000001</v>
      </c>
      <c r="E38" s="15">
        <f t="shared" si="4"/>
        <v>97.092080733804792</v>
      </c>
      <c r="F38" s="34">
        <v>21397267.5</v>
      </c>
      <c r="G38" s="34">
        <v>20393824.600000001</v>
      </c>
      <c r="H38" s="15">
        <f t="shared" si="5"/>
        <v>95.310415687423642</v>
      </c>
      <c r="I38" s="26">
        <f t="shared" si="6"/>
        <v>3149198</v>
      </c>
      <c r="J38" s="22">
        <f t="shared" si="7"/>
        <v>118.26190890094426</v>
      </c>
    </row>
    <row r="39" spans="1:10" x14ac:dyDescent="0.15">
      <c r="A39" s="35" t="s">
        <v>34</v>
      </c>
      <c r="B39" s="27" t="s">
        <v>33</v>
      </c>
      <c r="C39" s="34">
        <v>567662.30000000005</v>
      </c>
      <c r="D39" s="34">
        <v>472681.6</v>
      </c>
      <c r="E39" s="15">
        <f t="shared" si="4"/>
        <v>83.268097951898497</v>
      </c>
      <c r="F39" s="34">
        <v>555815.6</v>
      </c>
      <c r="G39" s="34">
        <v>549528.9</v>
      </c>
      <c r="H39" s="15">
        <f t="shared" si="5"/>
        <v>98.868923434318873</v>
      </c>
      <c r="I39" s="26">
        <f t="shared" si="6"/>
        <v>76847.300000000047</v>
      </c>
      <c r="J39" s="22">
        <f t="shared" si="7"/>
        <v>116.25773036225655</v>
      </c>
    </row>
    <row r="40" spans="1:10" x14ac:dyDescent="0.15">
      <c r="A40" s="35" t="s">
        <v>32</v>
      </c>
      <c r="B40" s="27" t="s">
        <v>31</v>
      </c>
      <c r="C40" s="34">
        <v>41354871</v>
      </c>
      <c r="D40" s="34">
        <v>40520447.700000003</v>
      </c>
      <c r="E40" s="15">
        <f t="shared" si="4"/>
        <v>97.982285327404355</v>
      </c>
      <c r="F40" s="34">
        <v>40816031.700000003</v>
      </c>
      <c r="G40" s="34">
        <v>40318539.799999997</v>
      </c>
      <c r="H40" s="15">
        <f t="shared" si="5"/>
        <v>98.781136040719005</v>
      </c>
      <c r="I40" s="26">
        <f t="shared" si="6"/>
        <v>-201907.90000000596</v>
      </c>
      <c r="J40" s="22">
        <f t="shared" si="7"/>
        <v>99.501713550909244</v>
      </c>
    </row>
    <row r="41" spans="1:10" x14ac:dyDescent="0.15">
      <c r="A41" s="35" t="s">
        <v>30</v>
      </c>
      <c r="B41" s="27" t="s">
        <v>29</v>
      </c>
      <c r="C41" s="34">
        <v>4306823</v>
      </c>
      <c r="D41" s="34">
        <v>4121078.7</v>
      </c>
      <c r="E41" s="15">
        <f t="shared" si="4"/>
        <v>95.687208413254979</v>
      </c>
      <c r="F41" s="34">
        <v>4361655.5999999996</v>
      </c>
      <c r="G41" s="34">
        <v>4186662</v>
      </c>
      <c r="H41" s="15">
        <f t="shared" si="5"/>
        <v>95.987908811507268</v>
      </c>
      <c r="I41" s="26">
        <f t="shared" si="6"/>
        <v>65583.299999999814</v>
      </c>
      <c r="J41" s="22">
        <f t="shared" si="7"/>
        <v>101.59141100605528</v>
      </c>
    </row>
    <row r="42" spans="1:10" x14ac:dyDescent="0.15">
      <c r="A42" s="35" t="s">
        <v>28</v>
      </c>
      <c r="B42" s="27" t="s">
        <v>27</v>
      </c>
      <c r="C42" s="34">
        <v>25041430.300000001</v>
      </c>
      <c r="D42" s="34">
        <v>24116700.199999999</v>
      </c>
      <c r="E42" s="15">
        <f t="shared" si="4"/>
        <v>96.307199353544902</v>
      </c>
      <c r="F42" s="34">
        <v>23992218</v>
      </c>
      <c r="G42" s="34">
        <v>23324184.800000001</v>
      </c>
      <c r="H42" s="15">
        <f t="shared" si="5"/>
        <v>97.215625499901677</v>
      </c>
      <c r="I42" s="26">
        <f t="shared" si="6"/>
        <v>-792515.39999999851</v>
      </c>
      <c r="J42" s="22">
        <f t="shared" si="7"/>
        <v>96.713831521610913</v>
      </c>
    </row>
    <row r="43" spans="1:10" x14ac:dyDescent="0.15">
      <c r="A43" s="35" t="s">
        <v>26</v>
      </c>
      <c r="B43" s="27" t="s">
        <v>25</v>
      </c>
      <c r="C43" s="34">
        <v>38157488.200000003</v>
      </c>
      <c r="D43" s="34">
        <v>37381426.100000001</v>
      </c>
      <c r="E43" s="15">
        <f t="shared" si="4"/>
        <v>97.966160414091405</v>
      </c>
      <c r="F43" s="34">
        <v>43172408.399999999</v>
      </c>
      <c r="G43" s="34">
        <v>42768499.399999999</v>
      </c>
      <c r="H43" s="15">
        <f t="shared" si="5"/>
        <v>99.064427918271988</v>
      </c>
      <c r="I43" s="26">
        <f t="shared" si="6"/>
        <v>5387073.299999997</v>
      </c>
      <c r="J43" s="22">
        <f t="shared" si="7"/>
        <v>114.4110962636602</v>
      </c>
    </row>
    <row r="44" spans="1:10" x14ac:dyDescent="0.15">
      <c r="A44" s="35" t="s">
        <v>24</v>
      </c>
      <c r="B44" s="27" t="s">
        <v>23</v>
      </c>
      <c r="C44" s="34">
        <v>2744954</v>
      </c>
      <c r="D44" s="34">
        <v>1952545.4</v>
      </c>
      <c r="E44" s="15">
        <f t="shared" si="4"/>
        <v>71.132171978109653</v>
      </c>
      <c r="F44" s="34">
        <v>3952836.6</v>
      </c>
      <c r="G44" s="34">
        <v>3189414.6</v>
      </c>
      <c r="H44" s="15">
        <f t="shared" si="5"/>
        <v>80.686730131976617</v>
      </c>
      <c r="I44" s="26">
        <f>G45-D44</f>
        <v>-1462815</v>
      </c>
      <c r="J44" s="22">
        <f t="shared" si="7"/>
        <v>163.34650144370525</v>
      </c>
    </row>
    <row r="45" spans="1:10" x14ac:dyDescent="0.15">
      <c r="A45" s="35" t="s">
        <v>22</v>
      </c>
      <c r="B45" s="27" t="s">
        <v>21</v>
      </c>
      <c r="C45" s="34">
        <v>460119.1</v>
      </c>
      <c r="D45" s="34">
        <v>460078.4</v>
      </c>
      <c r="E45" s="15">
        <f t="shared" si="4"/>
        <v>99.991154464137665</v>
      </c>
      <c r="F45" s="34">
        <v>489730.6</v>
      </c>
      <c r="G45" s="34">
        <v>489730.4</v>
      </c>
      <c r="H45" s="15">
        <f t="shared" si="5"/>
        <v>99.999959161220488</v>
      </c>
      <c r="I45" s="26">
        <f>G45-D45</f>
        <v>29652</v>
      </c>
      <c r="J45" s="22">
        <f t="shared" si="7"/>
        <v>106.44498850630674</v>
      </c>
    </row>
    <row r="46" spans="1:10" ht="13.5" customHeight="1" x14ac:dyDescent="0.15">
      <c r="A46" s="35"/>
      <c r="B46" s="27" t="s">
        <v>20</v>
      </c>
      <c r="C46" s="15">
        <f>C41+C40+C42+C43++C44+C45</f>
        <v>112065685.59999999</v>
      </c>
      <c r="D46" s="15">
        <f>D41+D40+D42+D43++D44+D45</f>
        <v>108552276.50000003</v>
      </c>
      <c r="E46" s="15">
        <f t="shared" si="4"/>
        <v>96.864866278032252</v>
      </c>
      <c r="F46" s="15">
        <f>F41+F40+F42+F43++F44+F45</f>
        <v>116784880.90000001</v>
      </c>
      <c r="G46" s="15">
        <f>G41+G40+G42+G43++G44+G45</f>
        <v>114277031</v>
      </c>
      <c r="H46" s="15">
        <f t="shared" si="5"/>
        <v>97.85259026624567</v>
      </c>
      <c r="I46" s="26">
        <f>G46-D46</f>
        <v>5724754.4999999702</v>
      </c>
      <c r="J46" s="22">
        <f t="shared" si="7"/>
        <v>105.27373048689583</v>
      </c>
    </row>
    <row r="47" spans="1:10" s="36" customFormat="1" ht="21" customHeight="1" x14ac:dyDescent="0.15">
      <c r="A47" s="35" t="s">
        <v>19</v>
      </c>
      <c r="B47" s="27" t="s">
        <v>18</v>
      </c>
      <c r="C47" s="34">
        <v>13846.2</v>
      </c>
      <c r="D47" s="34">
        <v>6202.3</v>
      </c>
      <c r="E47" s="15">
        <f t="shared" si="4"/>
        <v>44.794239574756972</v>
      </c>
      <c r="F47" s="34">
        <v>64973.1</v>
      </c>
      <c r="G47" s="34">
        <v>38230.5</v>
      </c>
      <c r="H47" s="15">
        <f t="shared" si="5"/>
        <v>58.840504762740274</v>
      </c>
      <c r="I47" s="26">
        <f>G47-D47</f>
        <v>32028.2</v>
      </c>
      <c r="J47" s="22">
        <f t="shared" si="7"/>
        <v>616.39230608000264</v>
      </c>
    </row>
    <row r="48" spans="1:10" x14ac:dyDescent="0.15">
      <c r="A48" s="35" t="s">
        <v>17</v>
      </c>
      <c r="B48" s="27" t="s">
        <v>16</v>
      </c>
      <c r="C48" s="34">
        <v>6680813.7000000002</v>
      </c>
      <c r="D48" s="34">
        <v>6657090.2000000002</v>
      </c>
      <c r="E48" s="15">
        <f t="shared" si="4"/>
        <v>99.644901039524569</v>
      </c>
      <c r="F48" s="34">
        <v>7450563.9000000004</v>
      </c>
      <c r="G48" s="34">
        <v>7387510.2999999998</v>
      </c>
      <c r="H48" s="15">
        <f t="shared" si="5"/>
        <v>99.153707010015708</v>
      </c>
      <c r="I48" s="26">
        <f>G48-D48</f>
        <v>730420.09999999963</v>
      </c>
      <c r="J48" s="22">
        <f t="shared" si="7"/>
        <v>110.97206253867493</v>
      </c>
    </row>
    <row r="49" spans="1:10" x14ac:dyDescent="0.15">
      <c r="A49" s="33"/>
      <c r="B49" s="32" t="s">
        <v>15</v>
      </c>
      <c r="C49" s="15">
        <v>-19919476.100000001</v>
      </c>
      <c r="D49" s="15">
        <f>D9-D23</f>
        <v>-6316753.7000000477</v>
      </c>
      <c r="E49" s="15"/>
      <c r="F49" s="15">
        <v>-20876363.100000001</v>
      </c>
      <c r="G49" s="15">
        <f>G9-G23</f>
        <v>-4534128.9000000358</v>
      </c>
      <c r="H49" s="15"/>
      <c r="I49" s="26">
        <f>G49-D49</f>
        <v>1782624.8000000119</v>
      </c>
      <c r="J49" s="22"/>
    </row>
    <row r="50" spans="1:10" s="29" customFormat="1" ht="9" customHeight="1" x14ac:dyDescent="0.15">
      <c r="A50" s="31"/>
      <c r="B50" s="30"/>
      <c r="C50" s="15"/>
      <c r="D50" s="15"/>
      <c r="E50" s="15"/>
      <c r="F50" s="15"/>
      <c r="G50" s="15"/>
      <c r="H50" s="15"/>
      <c r="I50" s="26"/>
      <c r="J50" s="22"/>
    </row>
    <row r="51" spans="1:10" ht="16.5" customHeight="1" x14ac:dyDescent="0.15">
      <c r="A51" s="28"/>
      <c r="B51" s="27" t="s">
        <v>14</v>
      </c>
      <c r="C51" s="15">
        <f>C52+C54+C55+C56+C57+C58+C59+C60+C61+C53</f>
        <v>19919476.100000001</v>
      </c>
      <c r="D51" s="15">
        <f>D52+D54+D55+D56+D57+D58+D59+D60+D61+D53</f>
        <v>6316753.6999999993</v>
      </c>
      <c r="E51" s="15"/>
      <c r="F51" s="15">
        <f>F52+F54+F55+F56+F57+F58+F59+F60+F61+F53</f>
        <v>20876363.100000001</v>
      </c>
      <c r="G51" s="15">
        <f>G52+G54+G55+G56+G57+G58+G59+G60+G61+G53</f>
        <v>4534128.8999999985</v>
      </c>
      <c r="H51" s="15"/>
      <c r="I51" s="26">
        <f t="shared" ref="I51:I61" si="8">G51-D51</f>
        <v>-1782624.8000000007</v>
      </c>
      <c r="J51" s="22"/>
    </row>
    <row r="52" spans="1:10" x14ac:dyDescent="0.15">
      <c r="A52" s="25"/>
      <c r="B52" s="24" t="s">
        <v>13</v>
      </c>
      <c r="C52" s="8">
        <v>-27500</v>
      </c>
      <c r="D52" s="8">
        <v>-27500</v>
      </c>
      <c r="E52" s="8"/>
      <c r="F52" s="8">
        <v>0</v>
      </c>
      <c r="G52" s="8">
        <v>0</v>
      </c>
      <c r="H52" s="8"/>
      <c r="I52" s="23">
        <f t="shared" si="8"/>
        <v>27500</v>
      </c>
      <c r="J52" s="22"/>
    </row>
    <row r="53" spans="1:10" ht="18" customHeight="1" x14ac:dyDescent="0.15">
      <c r="A53" s="25"/>
      <c r="B53" s="24" t="s">
        <v>12</v>
      </c>
      <c r="C53" s="8">
        <v>1500000</v>
      </c>
      <c r="D53" s="8">
        <v>0</v>
      </c>
      <c r="E53" s="8"/>
      <c r="F53" s="8">
        <v>3500000</v>
      </c>
      <c r="G53" s="8">
        <v>0</v>
      </c>
      <c r="H53" s="8"/>
      <c r="I53" s="23">
        <f t="shared" si="8"/>
        <v>0</v>
      </c>
      <c r="J53" s="22"/>
    </row>
    <row r="54" spans="1:10" ht="19.5" customHeight="1" x14ac:dyDescent="0.15">
      <c r="A54" s="25"/>
      <c r="B54" s="24" t="s">
        <v>11</v>
      </c>
      <c r="C54" s="8">
        <v>-128961.8</v>
      </c>
      <c r="D54" s="8">
        <v>-128961.8</v>
      </c>
      <c r="E54" s="8"/>
      <c r="F54" s="8">
        <v>3957989</v>
      </c>
      <c r="G54" s="8">
        <v>3957989</v>
      </c>
      <c r="H54" s="8"/>
      <c r="I54" s="23">
        <f t="shared" si="8"/>
        <v>4086950.8</v>
      </c>
      <c r="J54" s="22"/>
    </row>
    <row r="55" spans="1:10" x14ac:dyDescent="0.15">
      <c r="A55" s="25"/>
      <c r="B55" s="24" t="s">
        <v>10</v>
      </c>
      <c r="C55" s="8">
        <v>9264804</v>
      </c>
      <c r="D55" s="8">
        <v>6318110.5999999996</v>
      </c>
      <c r="E55" s="8"/>
      <c r="F55" s="8">
        <v>2745515.4</v>
      </c>
      <c r="G55" s="8">
        <v>-1793266</v>
      </c>
      <c r="H55" s="8"/>
      <c r="I55" s="23">
        <f t="shared" si="8"/>
        <v>-8111376.5999999996</v>
      </c>
      <c r="J55" s="22"/>
    </row>
    <row r="56" spans="1:10" x14ac:dyDescent="0.15">
      <c r="A56" s="25"/>
      <c r="B56" s="24" t="s">
        <v>9</v>
      </c>
      <c r="C56" s="8">
        <v>9234249.9000000004</v>
      </c>
      <c r="D56" s="8">
        <v>4146006.7</v>
      </c>
      <c r="E56" s="8"/>
      <c r="F56" s="8">
        <v>9900000</v>
      </c>
      <c r="G56" s="8">
        <v>2100000</v>
      </c>
      <c r="H56" s="8"/>
      <c r="I56" s="23">
        <f t="shared" si="8"/>
        <v>-2046006.7000000002</v>
      </c>
      <c r="J56" s="22"/>
    </row>
    <row r="57" spans="1:10" x14ac:dyDescent="0.15">
      <c r="A57" s="25"/>
      <c r="B57" s="24" t="s">
        <v>8</v>
      </c>
      <c r="C57" s="8">
        <v>16592</v>
      </c>
      <c r="D57" s="8">
        <v>16592</v>
      </c>
      <c r="E57" s="8"/>
      <c r="F57" s="8">
        <v>10531.5</v>
      </c>
      <c r="G57" s="8">
        <v>0</v>
      </c>
      <c r="H57" s="8"/>
      <c r="I57" s="23">
        <f t="shared" si="8"/>
        <v>-16592</v>
      </c>
      <c r="J57" s="22"/>
    </row>
    <row r="58" spans="1:10" hidden="1" x14ac:dyDescent="0.15">
      <c r="A58" s="25"/>
      <c r="B58" s="24" t="s">
        <v>7</v>
      </c>
      <c r="C58" s="8">
        <v>0</v>
      </c>
      <c r="D58" s="8">
        <v>0</v>
      </c>
      <c r="E58" s="8"/>
      <c r="F58" s="9">
        <v>0</v>
      </c>
      <c r="G58" s="9">
        <v>0</v>
      </c>
      <c r="H58" s="8"/>
      <c r="I58" s="23">
        <f t="shared" si="8"/>
        <v>0</v>
      </c>
      <c r="J58" s="22"/>
    </row>
    <row r="59" spans="1:10" ht="20.25" customHeight="1" x14ac:dyDescent="0.15">
      <c r="A59" s="25"/>
      <c r="B59" s="24" t="s">
        <v>6</v>
      </c>
      <c r="C59" s="8">
        <v>60292</v>
      </c>
      <c r="D59" s="8">
        <v>60291.5</v>
      </c>
      <c r="E59" s="8"/>
      <c r="F59" s="8">
        <v>60292</v>
      </c>
      <c r="G59" s="8">
        <v>60713.599999999999</v>
      </c>
      <c r="H59" s="8"/>
      <c r="I59" s="23">
        <f t="shared" si="8"/>
        <v>422.09999999999854</v>
      </c>
      <c r="J59" s="22"/>
    </row>
    <row r="60" spans="1:10" ht="22.5" customHeight="1" x14ac:dyDescent="0.15">
      <c r="A60" s="11"/>
      <c r="B60" s="10" t="s">
        <v>5</v>
      </c>
      <c r="C60" s="8">
        <v>0</v>
      </c>
      <c r="D60" s="8">
        <v>932214.7</v>
      </c>
      <c r="E60" s="8"/>
      <c r="F60" s="8">
        <v>0</v>
      </c>
      <c r="G60" s="8">
        <v>4608692.3</v>
      </c>
      <c r="H60" s="8"/>
      <c r="I60" s="23">
        <f t="shared" si="8"/>
        <v>3676477.5999999996</v>
      </c>
      <c r="J60" s="22"/>
    </row>
    <row r="61" spans="1:10" ht="19.5" customHeight="1" x14ac:dyDescent="0.15">
      <c r="A61" s="11"/>
      <c r="B61" s="10" t="s">
        <v>4</v>
      </c>
      <c r="C61" s="8">
        <v>0</v>
      </c>
      <c r="D61" s="8">
        <v>-5000000</v>
      </c>
      <c r="E61" s="8"/>
      <c r="F61" s="8">
        <v>702035.2</v>
      </c>
      <c r="G61" s="8">
        <v>-4400000</v>
      </c>
      <c r="H61" s="8"/>
      <c r="I61" s="23">
        <f t="shared" si="8"/>
        <v>600000</v>
      </c>
      <c r="J61" s="22"/>
    </row>
    <row r="62" spans="1:10" ht="7.5" customHeight="1" x14ac:dyDescent="0.15">
      <c r="A62" s="21"/>
      <c r="B62" s="20"/>
      <c r="C62" s="19"/>
      <c r="D62" s="19"/>
      <c r="E62" s="18"/>
      <c r="F62" s="19"/>
      <c r="G62" s="19"/>
      <c r="H62" s="18"/>
      <c r="I62" s="17"/>
      <c r="J62" s="17"/>
    </row>
    <row r="63" spans="1:10" x14ac:dyDescent="0.15">
      <c r="A63" s="11"/>
      <c r="B63" s="16" t="s">
        <v>3</v>
      </c>
      <c r="C63" s="14"/>
      <c r="D63" s="8">
        <v>2564333.9</v>
      </c>
      <c r="E63" s="15"/>
      <c r="F63" s="14"/>
      <c r="G63" s="8">
        <v>6522322.9000000004</v>
      </c>
      <c r="H63" s="15"/>
      <c r="I63" s="7">
        <f>G63-D63</f>
        <v>3957989.0000000005</v>
      </c>
      <c r="J63" s="13"/>
    </row>
    <row r="64" spans="1:10" x14ac:dyDescent="0.15">
      <c r="A64" s="11"/>
      <c r="B64" s="10" t="s">
        <v>1</v>
      </c>
      <c r="C64" s="14"/>
      <c r="D64" s="8">
        <f>D63/D10*100</f>
        <v>1.8053592449774436</v>
      </c>
      <c r="E64" s="8"/>
      <c r="F64" s="14"/>
      <c r="G64" s="8">
        <f>G63/G10*100</f>
        <v>3.9387688795972395</v>
      </c>
      <c r="H64" s="8"/>
      <c r="I64" s="7"/>
      <c r="J64" s="13"/>
    </row>
    <row r="65" spans="1:10" x14ac:dyDescent="0.15">
      <c r="A65" s="11"/>
      <c r="B65" s="10" t="s">
        <v>2</v>
      </c>
      <c r="C65" s="9"/>
      <c r="D65" s="8">
        <v>0</v>
      </c>
      <c r="E65" s="8"/>
      <c r="F65" s="9"/>
      <c r="G65" s="8">
        <v>0</v>
      </c>
      <c r="H65" s="8"/>
      <c r="I65" s="7">
        <f>G65-D65</f>
        <v>0</v>
      </c>
      <c r="J65" s="13"/>
    </row>
    <row r="66" spans="1:10" x14ac:dyDescent="0.15">
      <c r="A66" s="11"/>
      <c r="B66" s="10" t="s">
        <v>1</v>
      </c>
      <c r="C66" s="9"/>
      <c r="D66" s="8">
        <f>D65/C10*100</f>
        <v>0</v>
      </c>
      <c r="E66" s="8"/>
      <c r="F66" s="9"/>
      <c r="G66" s="12">
        <f>G65/F10*100</f>
        <v>0</v>
      </c>
      <c r="H66" s="8"/>
      <c r="I66" s="7"/>
      <c r="J66" s="7"/>
    </row>
    <row r="67" spans="1:10" ht="6.75" customHeight="1" x14ac:dyDescent="0.15">
      <c r="A67" s="64"/>
      <c r="B67" s="65"/>
      <c r="C67" s="65"/>
      <c r="D67" s="65"/>
      <c r="E67" s="65"/>
      <c r="F67" s="65"/>
      <c r="G67" s="65"/>
      <c r="H67" s="65"/>
      <c r="I67" s="65"/>
      <c r="J67" s="66"/>
    </row>
    <row r="68" spans="1:10" ht="16.5" customHeight="1" x14ac:dyDescent="0.15">
      <c r="A68" s="11"/>
      <c r="B68" s="10" t="s">
        <v>0</v>
      </c>
      <c r="C68" s="8"/>
      <c r="D68" s="8">
        <v>12786988.9</v>
      </c>
      <c r="E68" s="8"/>
      <c r="F68" s="9"/>
      <c r="G68" s="8">
        <v>12464161</v>
      </c>
      <c r="H68" s="8"/>
      <c r="I68" s="7">
        <f>G68-D68</f>
        <v>-322827.90000000037</v>
      </c>
      <c r="J68" s="7"/>
    </row>
    <row r="69" spans="1:10" ht="12.75" customHeight="1" x14ac:dyDescent="0.15">
      <c r="A69" s="6"/>
      <c r="B69" s="5"/>
      <c r="F69" s="4"/>
      <c r="G69" s="4"/>
    </row>
  </sheetData>
  <mergeCells count="16">
    <mergeCell ref="A67:J67"/>
    <mergeCell ref="A2:J2"/>
    <mergeCell ref="A3:J3"/>
    <mergeCell ref="A5:A7"/>
    <mergeCell ref="B5:B7"/>
    <mergeCell ref="C5:E5"/>
    <mergeCell ref="F5:H5"/>
    <mergeCell ref="I5:I7"/>
    <mergeCell ref="J5:J7"/>
    <mergeCell ref="C6:C7"/>
    <mergeCell ref="I1:J1"/>
    <mergeCell ref="D6:D7"/>
    <mergeCell ref="E6:E7"/>
    <mergeCell ref="F6:F7"/>
    <mergeCell ref="G6:G7"/>
    <mergeCell ref="H6:H7"/>
  </mergeCells>
  <pageMargins left="0.78740157480314965" right="0.39370078740157483" top="0.51181102362204722" bottom="0.51181102362204722" header="0.31496062992125984" footer="0.31496062992125984"/>
  <pageSetup paperSize="9" scale="4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2022 год</vt:lpstr>
      <vt:lpstr>'2022 год'!Область_печати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Васютина Ольга Валерьевна</dc:creator>
  <cp:lastModifiedBy>Васютина Ольга Валерьевна</cp:lastModifiedBy>
  <cp:lastPrinted>2023-03-17T11:50:48Z</cp:lastPrinted>
  <dcterms:created xsi:type="dcterms:W3CDTF">2023-03-17T11:44:03Z</dcterms:created>
  <dcterms:modified xsi:type="dcterms:W3CDTF">2023-03-17T11:50:54Z</dcterms:modified>
</cp:coreProperties>
</file>