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35" windowWidth="15450" windowHeight="10140"/>
  </bookViews>
  <sheets>
    <sheet name="2022" sheetId="3" r:id="rId1"/>
  </sheets>
  <definedNames>
    <definedName name="_xlnm._FilterDatabase" localSheetId="0" hidden="1">'2022'!$A$5:$I$84</definedName>
    <definedName name="APPT" localSheetId="0">'2022'!#REF!</definedName>
    <definedName name="FIO" localSheetId="0">'2022'!#REF!</definedName>
    <definedName name="SIGN" localSheetId="0">'2022'!$D$13:$D$13</definedName>
    <definedName name="_xlnm.Print_Titles" localSheetId="0">'2022'!$5:$5</definedName>
  </definedNames>
  <calcPr calcId="145621"/>
</workbook>
</file>

<file path=xl/calcChain.xml><?xml version="1.0" encoding="utf-8"?>
<calcChain xmlns="http://schemas.openxmlformats.org/spreadsheetml/2006/main">
  <c r="I23" i="3" l="1"/>
  <c r="H23" i="3"/>
  <c r="I84" i="3" l="1"/>
  <c r="H84" i="3"/>
  <c r="I83" i="3"/>
  <c r="H83" i="3"/>
  <c r="I82" i="3"/>
  <c r="H82" i="3"/>
  <c r="G81" i="3"/>
  <c r="E81" i="3"/>
  <c r="G79" i="3"/>
  <c r="E79" i="3"/>
  <c r="G76" i="3"/>
  <c r="E76" i="3"/>
  <c r="G71" i="3"/>
  <c r="E71" i="3"/>
  <c r="D71" i="3"/>
  <c r="G65" i="3"/>
  <c r="E65" i="3"/>
  <c r="G57" i="3"/>
  <c r="E57" i="3"/>
  <c r="G53" i="3"/>
  <c r="E53" i="3"/>
  <c r="G44" i="3"/>
  <c r="E44" i="3"/>
  <c r="G41" i="3"/>
  <c r="E41" i="3"/>
  <c r="G36" i="3"/>
  <c r="E36" i="3"/>
  <c r="G25" i="3"/>
  <c r="E25" i="3"/>
  <c r="G20" i="3"/>
  <c r="E20" i="3"/>
  <c r="G18" i="3"/>
  <c r="E18" i="3"/>
  <c r="G7" i="3"/>
  <c r="E7" i="3"/>
  <c r="F84" i="3"/>
  <c r="F83" i="3"/>
  <c r="F82" i="3"/>
  <c r="F80" i="3"/>
  <c r="F78" i="3"/>
  <c r="F77" i="3"/>
  <c r="F75" i="3"/>
  <c r="F74" i="3"/>
  <c r="F73" i="3"/>
  <c r="F72" i="3"/>
  <c r="F70" i="3"/>
  <c r="F69" i="3"/>
  <c r="F68" i="3"/>
  <c r="F67" i="3"/>
  <c r="F66" i="3"/>
  <c r="F64" i="3"/>
  <c r="F63" i="3"/>
  <c r="F62" i="3"/>
  <c r="F61" i="3"/>
  <c r="F60" i="3"/>
  <c r="F59" i="3"/>
  <c r="F58" i="3"/>
  <c r="F56" i="3"/>
  <c r="F55" i="3"/>
  <c r="F54" i="3"/>
  <c r="F52" i="3"/>
  <c r="F51" i="3"/>
  <c r="F50" i="3"/>
  <c r="F49" i="3"/>
  <c r="F48" i="3"/>
  <c r="F47" i="3"/>
  <c r="F46" i="3"/>
  <c r="F45" i="3"/>
  <c r="F43" i="3"/>
  <c r="F42" i="3"/>
  <c r="F40" i="3"/>
  <c r="F39" i="3"/>
  <c r="F38" i="3"/>
  <c r="F37" i="3"/>
  <c r="F35" i="3"/>
  <c r="F34" i="3"/>
  <c r="F33" i="3"/>
  <c r="F32" i="3"/>
  <c r="F31" i="3"/>
  <c r="F30" i="3"/>
  <c r="F29" i="3"/>
  <c r="F28" i="3"/>
  <c r="F27" i="3"/>
  <c r="F26" i="3"/>
  <c r="F24" i="3"/>
  <c r="F23" i="3"/>
  <c r="F22" i="3"/>
  <c r="F21" i="3"/>
  <c r="F19" i="3"/>
  <c r="F17" i="3"/>
  <c r="F16" i="3"/>
  <c r="F15" i="3"/>
  <c r="F14" i="3"/>
  <c r="F13" i="3"/>
  <c r="F12" i="3"/>
  <c r="F11" i="3"/>
  <c r="F10" i="3"/>
  <c r="F9" i="3"/>
  <c r="F8" i="3"/>
  <c r="D81" i="3"/>
  <c r="F81" i="3" s="1"/>
  <c r="D79" i="3"/>
  <c r="F79" i="3" s="1"/>
  <c r="D76" i="3"/>
  <c r="F76" i="3" s="1"/>
  <c r="F71" i="3"/>
  <c r="D65" i="3"/>
  <c r="D57" i="3"/>
  <c r="D53" i="3"/>
  <c r="F53" i="3" s="1"/>
  <c r="D44" i="3"/>
  <c r="D41" i="3"/>
  <c r="F41" i="3" s="1"/>
  <c r="D36" i="3"/>
  <c r="F36" i="3" s="1"/>
  <c r="D25" i="3"/>
  <c r="D20" i="3"/>
  <c r="D18" i="3"/>
  <c r="F18" i="3" s="1"/>
  <c r="D7" i="3"/>
  <c r="F7" i="3" s="1"/>
  <c r="F44" i="3" l="1"/>
  <c r="F25" i="3"/>
  <c r="F20" i="3"/>
  <c r="E6" i="3"/>
  <c r="G6" i="3"/>
  <c r="F57" i="3"/>
  <c r="F65" i="3"/>
  <c r="D6" i="3"/>
  <c r="I81" i="3"/>
  <c r="H81" i="3"/>
  <c r="I80" i="3"/>
  <c r="H80" i="3"/>
  <c r="F6" i="3" l="1"/>
  <c r="I71" i="3"/>
  <c r="I76" i="3"/>
  <c r="I67" i="3"/>
  <c r="H61" i="3"/>
  <c r="H53" i="3"/>
  <c r="H50" i="3"/>
  <c r="I41" i="3"/>
  <c r="I38" i="3"/>
  <c r="H33" i="3"/>
  <c r="I7" i="3"/>
  <c r="H79" i="3"/>
  <c r="H78" i="3"/>
  <c r="H77" i="3"/>
  <c r="H75" i="3"/>
  <c r="H74" i="3"/>
  <c r="H73" i="3"/>
  <c r="H72" i="3"/>
  <c r="H70" i="3"/>
  <c r="H69" i="3"/>
  <c r="H68" i="3"/>
  <c r="H66" i="3"/>
  <c r="H65" i="3"/>
  <c r="H64" i="3"/>
  <c r="H63" i="3"/>
  <c r="H62" i="3"/>
  <c r="H60" i="3"/>
  <c r="H59" i="3"/>
  <c r="H58" i="3"/>
  <c r="H57" i="3"/>
  <c r="H56" i="3"/>
  <c r="H55" i="3"/>
  <c r="H54" i="3"/>
  <c r="H52" i="3"/>
  <c r="H51" i="3"/>
  <c r="H49" i="3"/>
  <c r="H48" i="3"/>
  <c r="H47" i="3"/>
  <c r="H46" i="3"/>
  <c r="H45" i="3"/>
  <c r="H44" i="3"/>
  <c r="H43" i="3"/>
  <c r="H42" i="3"/>
  <c r="H41" i="3"/>
  <c r="H40" i="3"/>
  <c r="H39" i="3"/>
  <c r="H37" i="3"/>
  <c r="H36" i="3"/>
  <c r="H35" i="3"/>
  <c r="H34" i="3"/>
  <c r="H32" i="3"/>
  <c r="H31" i="3"/>
  <c r="H30" i="3"/>
  <c r="H29" i="3"/>
  <c r="H28" i="3"/>
  <c r="H27" i="3"/>
  <c r="H26" i="3"/>
  <c r="H25" i="3"/>
  <c r="H24" i="3"/>
  <c r="H22" i="3"/>
  <c r="H20" i="3"/>
  <c r="H19" i="3"/>
  <c r="H18" i="3"/>
  <c r="H16" i="3"/>
  <c r="H14" i="3"/>
  <c r="H13" i="3"/>
  <c r="H12" i="3"/>
  <c r="H11" i="3"/>
  <c r="H10" i="3"/>
  <c r="H9" i="3"/>
  <c r="H8" i="3"/>
  <c r="I79" i="3"/>
  <c r="I78" i="3"/>
  <c r="I77" i="3"/>
  <c r="I75" i="3"/>
  <c r="I74" i="3"/>
  <c r="I73" i="3"/>
  <c r="I72" i="3"/>
  <c r="I70" i="3"/>
  <c r="I69" i="3"/>
  <c r="I68" i="3"/>
  <c r="I66" i="3"/>
  <c r="I65" i="3"/>
  <c r="I64" i="3"/>
  <c r="I63" i="3"/>
  <c r="I62" i="3"/>
  <c r="I60" i="3"/>
  <c r="I59" i="3"/>
  <c r="I58" i="3"/>
  <c r="I57" i="3"/>
  <c r="I56" i="3"/>
  <c r="I55" i="3"/>
  <c r="I54" i="3"/>
  <c r="I52" i="3"/>
  <c r="I51" i="3"/>
  <c r="I49" i="3"/>
  <c r="I48" i="3"/>
  <c r="I47" i="3"/>
  <c r="I46" i="3"/>
  <c r="I45" i="3"/>
  <c r="I44" i="3"/>
  <c r="I43" i="3"/>
  <c r="I42" i="3"/>
  <c r="I40" i="3"/>
  <c r="I39" i="3"/>
  <c r="I37" i="3"/>
  <c r="I36" i="3"/>
  <c r="I35" i="3"/>
  <c r="I34" i="3"/>
  <c r="I32" i="3"/>
  <c r="I31" i="3"/>
  <c r="I30" i="3"/>
  <c r="I29" i="3"/>
  <c r="I28" i="3"/>
  <c r="I27" i="3"/>
  <c r="I26" i="3"/>
  <c r="I25" i="3"/>
  <c r="I24" i="3"/>
  <c r="I22" i="3"/>
  <c r="I20" i="3"/>
  <c r="I19" i="3"/>
  <c r="I18" i="3"/>
  <c r="I17" i="3"/>
  <c r="I16" i="3"/>
  <c r="I14" i="3"/>
  <c r="I13" i="3"/>
  <c r="I12" i="3"/>
  <c r="I11" i="3"/>
  <c r="I10" i="3"/>
  <c r="I9" i="3"/>
  <c r="I8" i="3"/>
  <c r="I15" i="3" l="1"/>
  <c r="I50" i="3"/>
  <c r="I53" i="3"/>
  <c r="I61" i="3"/>
  <c r="H76" i="3"/>
  <c r="H71" i="3"/>
  <c r="H17" i="3"/>
  <c r="I21" i="3"/>
  <c r="I33" i="3"/>
  <c r="H38" i="3"/>
  <c r="H67" i="3"/>
  <c r="H21" i="3"/>
  <c r="I6" i="3"/>
  <c r="H15" i="3"/>
  <c r="H7" i="3"/>
  <c r="H6" i="3" l="1"/>
</calcChain>
</file>

<file path=xl/sharedStrings.xml><?xml version="1.0" encoding="utf-8"?>
<sst xmlns="http://schemas.openxmlformats.org/spreadsheetml/2006/main" count="254" uniqueCount="112">
  <si>
    <t>тыс. руб.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</si>
  <si>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</si>
  <si>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</si>
  <si>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</si>
  <si>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</si>
  <si>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</si>
  <si>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ОБОРОНА</t>
  </si>
  <si>
    <t>НАЦИОНАЛЬНАЯ ЭКОНОМИКА</t>
  </si>
  <si>
    <t>Общеэкономические вопросы</t>
  </si>
  <si>
    <t>Воспроизводство минерально-сырьевой базы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</si>
  <si>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</si>
  <si>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</si>
  <si>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</si>
  <si>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</si>
  <si>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</si>
  <si>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</si>
  <si>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</si>
  <si>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</si>
  <si>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</si>
  <si>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</si>
  <si>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</si>
  <si>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</si>
  <si>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</si>
  <si>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</si>
  <si>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</si>
  <si>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</si>
  <si>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</si>
  <si>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</si>
  <si>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</si>
  <si>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</si>
  <si>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</si>
  <si>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</si>
  <si>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</si>
  <si>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</si>
  <si>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</si>
  <si>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</si>
  <si>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</si>
  <si>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</si>
  <si>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</si>
  <si>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</si>
  <si>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</si>
  <si>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</si>
  <si>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</si>
  <si>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</si>
  <si>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</si>
  <si>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</si>
  <si>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</si>
  <si>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</si>
  <si>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</si>
  <si>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</si>
  <si>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Иные дотации</t>
  </si>
  <si>
    <t>Прочие межбюджетные трансферты общего характера</t>
  </si>
  <si>
    <t>1</t>
  </si>
  <si>
    <t>2</t>
  </si>
  <si>
    <t>Отклонение</t>
  </si>
  <si>
    <t>Высшее образование</t>
  </si>
  <si>
    <t>Молодежная политика</t>
  </si>
  <si>
    <t>Исполнено</t>
  </si>
  <si>
    <t>Уточненный план</t>
  </si>
  <si>
    <t>% исполнения</t>
  </si>
  <si>
    <t>Всего</t>
  </si>
  <si>
    <t>Дополнительное образование детей</t>
  </si>
  <si>
    <t>КУЛЬТУРА, КИНЕМАТОГРАФИЯ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</si>
  <si>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</si>
  <si>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</si>
  <si>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</si>
  <si>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</si>
  <si>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</si>
  <si>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</si>
  <si>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</si>
  <si>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</si>
  <si>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</si>
  <si>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</si>
  <si>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</si>
  <si>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</si>
  <si>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00</t>
  </si>
  <si>
    <t>13</t>
  </si>
  <si>
    <t>14</t>
  </si>
  <si>
    <t>Рз</t>
  </si>
  <si>
    <t>ПР</t>
  </si>
  <si>
    <t>3</t>
  </si>
  <si>
    <t>6=5-4</t>
  </si>
  <si>
    <t>7</t>
  </si>
  <si>
    <t>8=7/5</t>
  </si>
  <si>
    <t>9=7-5</t>
  </si>
  <si>
    <t>Наименование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</si>
  <si>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</si>
  <si>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</si>
  <si>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</si>
  <si>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Функционирование законодательных (представительных) органов государственной власти и представительных органов муниципальных образований</t>
  </si>
  <si>
    <t>Обеспечение деятельности финансовых, налоговых и таможенных органов и органов финансового (финансово-бюджетного) надзора</t>
  </si>
  <si>
    <t>Прикладные научные исследования в области общегосударственных вопросов</t>
  </si>
  <si>
    <t>НАЦИОНАЛЬНАЯ БЕЗОПАСНОСТЬ И ПРАВООХРАНИТЕЛЬНАЯ ДЕЯТЕЛЬНОСТЬ</t>
  </si>
  <si>
    <t>Гражданская оборона</t>
  </si>
  <si>
    <t>Другие вопросы в области национальной безопасности и правоохранительной деятельности</t>
  </si>
  <si>
    <t>Кинематография</t>
  </si>
  <si>
    <t>Периодическая печать и издательства</t>
  </si>
  <si>
    <t>Утверждено областным законом об областном бюджете на 2022 год
(в редакции
№ 107-оз от 07.10.2022.)</t>
  </si>
  <si>
    <t>Функционирование высшего должностного лица субъекта Российской Федерации и муниципального образования</t>
  </si>
  <si>
    <t>Обеспечение проведения выборов и референдумов</t>
  </si>
  <si>
    <t>Международные отношения и международное сотрудничество</t>
  </si>
  <si>
    <t>Мобилизационная и вневойсковая подготовка</t>
  </si>
  <si>
    <t>Защита населения и территории от чрезвычайных ситуаций природного и техногенного характера, пожарная безопасность</t>
  </si>
  <si>
    <t>Сельское хозяйство и рыболовство</t>
  </si>
  <si>
    <t>Охрана объектов растительного и животного мира и среды их обитания</t>
  </si>
  <si>
    <t>Заготовка, переработка, хранение и обеспечение безопасности донорской крови и ее компонентов</t>
  </si>
  <si>
    <t>ФИЗИЧЕСКАЯ КУЛЬТУРА И СПОРТ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</si>
  <si>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</si>
  <si>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 муниципальных образований</t>
  </si>
  <si>
    <t>Исполнение в 2022 году приложения 7 к областному закону  "Об областном бюджете Ленинградской области на 2022 год 
и на плановый период 2023 и 2024 годов" 
"Распределение бюджетных ассигнований по разделам и подразделам классификации расходов бюджетов на 2022 год"</t>
  </si>
  <si>
    <t>Миграционная политика</t>
  </si>
  <si>
    <t>Таблица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</si>
</sst>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7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84"/>
  <sheetViews>
    <sheetView showGridLines="0" tabSelected="1" zoomScale="120" zoomScaleNormal="120" workbookViewId="0">
      <selection activeCell="I8" sqref="I8"/>
    </sheetView>
  </sheetViews>
  <sheetFormatPr defaultColWidth="9.140625" defaultRowHeight="15.75" x14ac:dyDescent="0.25"/>
  <cols>
    <col min="1" max="1" width="48" style="1" bestFit="1" customWidth="1"/>
    <col min="2" max="2" width="4.7109375" style="2" customWidth="1"/>
    <col min="3" max="3" width="6.42578125" style="2" customWidth="1"/>
    <col min="4" max="4" width="21.42578125" style="3" customWidth="1"/>
    <col min="5" max="5" width="16.42578125" style="3" customWidth="1"/>
    <col min="6" max="6" width="15.5703125" style="1" bestFit="1" customWidth="1"/>
    <col min="7" max="7" width="14.85546875" style="1" bestFit="1" customWidth="1"/>
    <col min="8" max="8" width="14" style="1" customWidth="1"/>
    <col min="9" max="9" width="16.7109375" style="9" customWidth="1"/>
    <col min="10" max="16384" width="9.140625" style="1"/>
  </cols>
  <sheetData>
    <row r="1" spans="1:12" x14ac:dyDescent="0.25">
      <c r="E1" s="25" t="s">
        <v>111</v>
      </c>
      <c r="F1" s="25"/>
      <c r="G1" s="25"/>
      <c r="H1" s="25"/>
      <c r="I1" s="25"/>
    </row>
    <row r="2" spans="1:12" ht="52.5" customHeight="1" x14ac:dyDescent="0.25">
      <c r="A2" s="24" t="s">
        <v>109</v>
      </c>
      <c r="B2" s="24"/>
      <c r="C2" s="24"/>
      <c r="D2" s="24"/>
      <c r="E2" s="24"/>
      <c r="F2" s="24"/>
      <c r="G2" s="24"/>
      <c r="H2" s="24"/>
      <c r="I2" s="24"/>
    </row>
    <row r="3" spans="1:12" x14ac:dyDescent="0.25">
      <c r="A3" s="4"/>
      <c r="B3" s="5"/>
      <c r="D3" s="6"/>
      <c r="E3" s="6"/>
      <c r="F3" s="7"/>
      <c r="G3" s="7"/>
      <c r="H3" s="7"/>
      <c r="I3" s="8" t="s">
        <v>0</v>
      </c>
    </row>
    <row r="4" spans="1:12" s="10" customFormat="1" ht="63.75" x14ac:dyDescent="0.2">
      <c r="A4" s="11" t="s">
        <v>85</v>
      </c>
      <c r="B4" s="15" t="s">
        <v>78</v>
      </c>
      <c r="C4" s="15" t="s">
        <v>79</v>
      </c>
      <c r="D4" s="11" t="s">
        <v>97</v>
      </c>
      <c r="E4" s="12" t="s">
        <v>58</v>
      </c>
      <c r="F4" s="12" t="s">
        <v>54</v>
      </c>
      <c r="G4" s="12" t="s">
        <v>57</v>
      </c>
      <c r="H4" s="12" t="s">
        <v>59</v>
      </c>
      <c r="I4" s="12" t="s">
        <v>54</v>
      </c>
    </row>
    <row r="5" spans="1:12" s="10" customFormat="1" ht="12.75" x14ac:dyDescent="0.2">
      <c r="A5" s="11" t="s">
        <v>52</v>
      </c>
      <c r="B5" s="11" t="s">
        <v>53</v>
      </c>
      <c r="C5" s="11" t="s">
        <v>80</v>
      </c>
      <c r="D5" s="12">
        <v>4</v>
      </c>
      <c r="E5" s="13">
        <v>5</v>
      </c>
      <c r="F5" s="14" t="s">
        <v>81</v>
      </c>
      <c r="G5" s="14" t="s">
        <v>82</v>
      </c>
      <c r="H5" s="14" t="s">
        <v>83</v>
      </c>
      <c r="I5" s="14" t="s">
        <v>84</v>
      </c>
    </row>
    <row r="6" spans="1:12" x14ac:dyDescent="0.25">
      <c r="A6" s="16" t="s">
        <v>60</v>
      </c>
      <c r="B6" s="17"/>
      <c r="C6" s="17"/>
      <c r="D6" s="18">
        <f>D7+D18+D20+D25+D36+D41+D44+D53+D57+D65+D71+D76+D79+D81</f>
        <v>201256318.09999999</v>
      </c>
      <c r="E6" s="18">
        <f>E7+E18+E20+E25+E36+E41+E44+E53+E57+E65+E71+E76+E79+E81</f>
        <v>202436862.79999998</v>
      </c>
      <c r="F6" s="18">
        <f t="shared" ref="F6:F69" si="0">E6-D6</f>
        <v>1180544.6999999881</v>
      </c>
      <c r="G6" s="18">
        <f>G7+G18+G20+G25+G36+G41+G44+G53+G57+G65+G71+G76+G79+G81</f>
        <v>196774255.20000005</v>
      </c>
      <c r="H6" s="18">
        <f t="shared" ref="H6:H38" si="1">G6/E6*100</f>
        <v>97.2027784259854</v>
      </c>
      <c r="I6" s="18">
        <f t="shared" ref="I6:I38" si="2">G6-E6</f>
        <v>-5662607.5999999344</v>
      </c>
      <c r="L6" s="3"/>
    </row>
    <row r="7" spans="1:12" x14ac:dyDescent="0.25">
      <c r="A7" s="16" t="s">
        <v>1</v>
      </c>
      <c r="B7" s="17" t="s">
        <v>63</v>
      </c>
      <c r="C7" s="17" t="s">
        <v>75</v>
      </c>
      <c r="D7" s="18">
        <f>SUM(D8:D17)</f>
        <v>12804545.300000001</v>
      </c>
      <c r="E7" s="18">
        <f>SUM(E8:E17)</f>
        <v>10301364.9</v>
      </c>
      <c r="F7" s="18">
        <f t="shared" si="0"/>
        <v>-2503180.4000000004</v>
      </c>
      <c r="G7" s="18">
        <f>SUM(G8:G17)</f>
        <v>9782573.3000000007</v>
      </c>
      <c r="H7" s="18">
        <f t="shared" si="1"/>
        <v>94.963855711974631</v>
      </c>
      <c r="I7" s="18">
        <f t="shared" si="2"/>
        <v>-518791.59999999963</v>
      </c>
    </row>
    <row r="8" spans="1:12" ht="47.25" x14ac:dyDescent="0.25">
      <c r="A8" s="19" t="s">
        <v>98</v>
      </c>
      <c r="B8" s="20" t="s">
        <v>63</v>
      </c>
      <c r="C8" s="20" t="s">
        <v>64</v>
      </c>
      <c r="D8" s="21">
        <v>6540.8</v>
      </c>
      <c r="E8" s="21">
        <v>6713.8</v>
      </c>
      <c r="F8" s="21">
        <f t="shared" si="0"/>
        <v>173</v>
      </c>
      <c r="G8" s="21">
        <v>6659.4</v>
      </c>
      <c r="H8" s="21">
        <f t="shared" si="1"/>
        <v>99.189728618666024</v>
      </c>
      <c r="I8" s="21">
        <f t="shared" si="2"/>
        <v>-54.400000000000546</v>
      </c>
    </row>
    <row r="9" spans="1:12" ht="63" x14ac:dyDescent="0.25">
      <c r="A9" s="19" t="s">
        <v>89</v>
      </c>
      <c r="B9" s="20" t="s">
        <v>63</v>
      </c>
      <c r="C9" s="20" t="s">
        <v>65</v>
      </c>
      <c r="D9" s="21">
        <v>591827.5</v>
      </c>
      <c r="E9" s="21">
        <v>595028.1</v>
      </c>
      <c r="F9" s="21">
        <f t="shared" si="0"/>
        <v>3200.5999999999767</v>
      </c>
      <c r="G9" s="21">
        <v>572746.69999999995</v>
      </c>
      <c r="H9" s="21">
        <f t="shared" si="1"/>
        <v>96.255403736394967</v>
      </c>
      <c r="I9" s="21">
        <f t="shared" si="2"/>
        <v>-22281.400000000023</v>
      </c>
    </row>
    <row r="10" spans="1:12" ht="63.75" customHeight="1" x14ac:dyDescent="0.25">
      <c r="A10" s="19" t="s">
        <v>2</v>
      </c>
      <c r="B10" s="20" t="s">
        <v>63</v>
      </c>
      <c r="C10" s="20" t="s">
        <v>66</v>
      </c>
      <c r="D10" s="21">
        <v>3665814.1</v>
      </c>
      <c r="E10" s="21">
        <v>3666260.1</v>
      </c>
      <c r="F10" s="21">
        <f t="shared" si="0"/>
        <v>446</v>
      </c>
      <c r="G10" s="21">
        <v>3657349.7</v>
      </c>
      <c r="H10" s="21">
        <f t="shared" si="1"/>
        <v>99.756962142429558</v>
      </c>
      <c r="I10" s="21">
        <f t="shared" si="2"/>
        <v>-8910.3999999999069</v>
      </c>
    </row>
    <row r="11" spans="1:12" x14ac:dyDescent="0.25">
      <c r="A11" s="19" t="s">
        <v>3</v>
      </c>
      <c r="B11" s="20" t="s">
        <v>63</v>
      </c>
      <c r="C11" s="20" t="s">
        <v>67</v>
      </c>
      <c r="D11" s="21">
        <v>477515.5</v>
      </c>
      <c r="E11" s="21">
        <v>477515.5</v>
      </c>
      <c r="F11" s="21">
        <f t="shared" si="0"/>
        <v>0</v>
      </c>
      <c r="G11" s="21">
        <v>474373.1</v>
      </c>
      <c r="H11" s="21">
        <f t="shared" si="1"/>
        <v>99.341927120690315</v>
      </c>
      <c r="I11" s="21">
        <f t="shared" si="2"/>
        <v>-3142.4000000000233</v>
      </c>
    </row>
    <row r="12" spans="1:12" ht="48" customHeight="1" x14ac:dyDescent="0.25">
      <c r="A12" s="19" t="s">
        <v>90</v>
      </c>
      <c r="B12" s="20" t="s">
        <v>63</v>
      </c>
      <c r="C12" s="20" t="s">
        <v>68</v>
      </c>
      <c r="D12" s="21">
        <v>101524.5</v>
      </c>
      <c r="E12" s="21">
        <v>100000.2</v>
      </c>
      <c r="F12" s="21">
        <f t="shared" si="0"/>
        <v>-1524.3000000000029</v>
      </c>
      <c r="G12" s="21">
        <v>98582.8</v>
      </c>
      <c r="H12" s="21">
        <f t="shared" si="1"/>
        <v>98.582602834794343</v>
      </c>
      <c r="I12" s="21">
        <f t="shared" si="2"/>
        <v>-1417.3999999999942</v>
      </c>
    </row>
    <row r="13" spans="1:12" ht="31.5" x14ac:dyDescent="0.25">
      <c r="A13" s="19" t="s">
        <v>99</v>
      </c>
      <c r="B13" s="20" t="s">
        <v>63</v>
      </c>
      <c r="C13" s="20" t="s">
        <v>69</v>
      </c>
      <c r="D13" s="21">
        <v>101224.8</v>
      </c>
      <c r="E13" s="21">
        <v>101224.8</v>
      </c>
      <c r="F13" s="21">
        <f t="shared" si="0"/>
        <v>0</v>
      </c>
      <c r="G13" s="21">
        <v>101136.7</v>
      </c>
      <c r="H13" s="21">
        <f t="shared" si="1"/>
        <v>99.912965992523567</v>
      </c>
      <c r="I13" s="21">
        <f t="shared" si="2"/>
        <v>-88.100000000005821</v>
      </c>
    </row>
    <row r="14" spans="1:12" ht="31.5" x14ac:dyDescent="0.25">
      <c r="A14" s="19" t="s">
        <v>100</v>
      </c>
      <c r="B14" s="20" t="s">
        <v>63</v>
      </c>
      <c r="C14" s="20" t="s">
        <v>70</v>
      </c>
      <c r="D14" s="21">
        <v>698679.2</v>
      </c>
      <c r="E14" s="21">
        <v>876400.3</v>
      </c>
      <c r="F14" s="21">
        <f t="shared" si="0"/>
        <v>177721.10000000009</v>
      </c>
      <c r="G14" s="21">
        <v>862068.4</v>
      </c>
      <c r="H14" s="21">
        <f t="shared" si="1"/>
        <v>98.364685635091632</v>
      </c>
      <c r="I14" s="21">
        <f t="shared" si="2"/>
        <v>-14331.900000000023</v>
      </c>
    </row>
    <row r="15" spans="1:12" x14ac:dyDescent="0.25">
      <c r="A15" s="19" t="s">
        <v>4</v>
      </c>
      <c r="B15" s="20" t="s">
        <v>63</v>
      </c>
      <c r="C15" s="20" t="s">
        <v>73</v>
      </c>
      <c r="D15" s="21">
        <v>1474295.1</v>
      </c>
      <c r="E15" s="21">
        <v>324140</v>
      </c>
      <c r="F15" s="21">
        <f t="shared" si="0"/>
        <v>-1150155.1000000001</v>
      </c>
      <c r="G15" s="21">
        <v>0</v>
      </c>
      <c r="H15" s="21">
        <f t="shared" si="1"/>
        <v>0</v>
      </c>
      <c r="I15" s="21">
        <f t="shared" si="2"/>
        <v>-324140</v>
      </c>
    </row>
    <row r="16" spans="1:12" ht="31.5" x14ac:dyDescent="0.25">
      <c r="A16" s="19" t="s">
        <v>91</v>
      </c>
      <c r="B16" s="20" t="s">
        <v>63</v>
      </c>
      <c r="C16" s="20" t="s">
        <v>74</v>
      </c>
      <c r="D16" s="21">
        <v>17910.5</v>
      </c>
      <c r="E16" s="21">
        <v>17910.5</v>
      </c>
      <c r="F16" s="21">
        <f t="shared" si="0"/>
        <v>0</v>
      </c>
      <c r="G16" s="21">
        <v>17910.5</v>
      </c>
      <c r="H16" s="21">
        <f t="shared" si="1"/>
        <v>100</v>
      </c>
      <c r="I16" s="21">
        <f t="shared" si="2"/>
        <v>0</v>
      </c>
    </row>
    <row r="17" spans="1:9" x14ac:dyDescent="0.25">
      <c r="A17" s="19" t="s">
        <v>5</v>
      </c>
      <c r="B17" s="22" t="s">
        <v>63</v>
      </c>
      <c r="C17" s="22" t="s">
        <v>76</v>
      </c>
      <c r="D17" s="21">
        <v>5669213.2999999998</v>
      </c>
      <c r="E17" s="21">
        <v>4136171.6</v>
      </c>
      <c r="F17" s="21">
        <f t="shared" si="0"/>
        <v>-1533041.6999999997</v>
      </c>
      <c r="G17" s="21">
        <v>3991746</v>
      </c>
      <c r="H17" s="21">
        <f t="shared" si="1"/>
        <v>96.508229977692423</v>
      </c>
      <c r="I17" s="21">
        <f t="shared" si="2"/>
        <v>-144425.60000000009</v>
      </c>
    </row>
    <row r="18" spans="1:9" x14ac:dyDescent="0.25">
      <c r="A18" s="16" t="s">
        <v>6</v>
      </c>
      <c r="B18" s="17" t="s">
        <v>64</v>
      </c>
      <c r="C18" s="17" t="s">
        <v>75</v>
      </c>
      <c r="D18" s="18">
        <f>SUM(D19)</f>
        <v>80035.199999999997</v>
      </c>
      <c r="E18" s="18">
        <f>SUM(E19)</f>
        <v>80035.199999999997</v>
      </c>
      <c r="F18" s="18">
        <f t="shared" si="0"/>
        <v>0</v>
      </c>
      <c r="G18" s="18">
        <f>SUM(G19)</f>
        <v>80035.199999999997</v>
      </c>
      <c r="H18" s="18">
        <f t="shared" si="1"/>
        <v>100</v>
      </c>
      <c r="I18" s="18">
        <f t="shared" si="2"/>
        <v>0</v>
      </c>
    </row>
    <row r="19" spans="1:9" x14ac:dyDescent="0.25">
      <c r="A19" s="19" t="s">
        <v>101</v>
      </c>
      <c r="B19" s="20" t="s">
        <v>64</v>
      </c>
      <c r="C19" s="20" t="s">
        <v>65</v>
      </c>
      <c r="D19" s="21">
        <v>80035.199999999997</v>
      </c>
      <c r="E19" s="21">
        <v>80035.199999999997</v>
      </c>
      <c r="F19" s="21">
        <f t="shared" si="0"/>
        <v>0</v>
      </c>
      <c r="G19" s="21">
        <v>80035.199999999997</v>
      </c>
      <c r="H19" s="21">
        <f t="shared" si="1"/>
        <v>100</v>
      </c>
      <c r="I19" s="21">
        <f t="shared" si="2"/>
        <v>0</v>
      </c>
    </row>
    <row r="20" spans="1:9" ht="47.25" x14ac:dyDescent="0.25">
      <c r="A20" s="16" t="s">
        <v>92</v>
      </c>
      <c r="B20" s="17" t="s">
        <v>65</v>
      </c>
      <c r="C20" s="17" t="s">
        <v>75</v>
      </c>
      <c r="D20" s="23">
        <f>SUM(D21:D24)</f>
        <v>2880644.1</v>
      </c>
      <c r="E20" s="23">
        <f>SUM(E21:E24)</f>
        <v>3011583.3</v>
      </c>
      <c r="F20" s="23">
        <f t="shared" si="0"/>
        <v>130939.19999999972</v>
      </c>
      <c r="G20" s="23">
        <f>SUM(G21:G24)</f>
        <v>2991260.6</v>
      </c>
      <c r="H20" s="23">
        <f t="shared" si="1"/>
        <v>99.325182205652425</v>
      </c>
      <c r="I20" s="23">
        <f t="shared" si="2"/>
        <v>-20322.699999999721</v>
      </c>
    </row>
    <row r="21" spans="1:9" x14ac:dyDescent="0.25">
      <c r="A21" s="19" t="s">
        <v>93</v>
      </c>
      <c r="B21" s="20" t="s">
        <v>65</v>
      </c>
      <c r="C21" s="20" t="s">
        <v>71</v>
      </c>
      <c r="D21" s="21">
        <v>560037.1</v>
      </c>
      <c r="E21" s="21">
        <v>690845.2</v>
      </c>
      <c r="F21" s="21">
        <f t="shared" si="0"/>
        <v>130808.09999999998</v>
      </c>
      <c r="G21" s="21">
        <v>680229.6</v>
      </c>
      <c r="H21" s="21">
        <f t="shared" si="1"/>
        <v>98.463389482911651</v>
      </c>
      <c r="I21" s="21">
        <f t="shared" si="2"/>
        <v>-10615.599999999977</v>
      </c>
    </row>
    <row r="22" spans="1:9" ht="51" customHeight="1" x14ac:dyDescent="0.25">
      <c r="A22" s="19" t="s">
        <v>102</v>
      </c>
      <c r="B22" s="20" t="s">
        <v>65</v>
      </c>
      <c r="C22" s="20" t="s">
        <v>72</v>
      </c>
      <c r="D22" s="21">
        <v>1834264.4</v>
      </c>
      <c r="E22" s="21">
        <v>1834264.4</v>
      </c>
      <c r="F22" s="21">
        <f t="shared" si="0"/>
        <v>0</v>
      </c>
      <c r="G22" s="21">
        <v>1827539.4</v>
      </c>
      <c r="H22" s="21">
        <f t="shared" si="1"/>
        <v>99.633368013902469</v>
      </c>
      <c r="I22" s="21">
        <f t="shared" si="2"/>
        <v>-6725</v>
      </c>
    </row>
    <row r="23" spans="1:9" x14ac:dyDescent="0.25">
      <c r="A23" s="19" t="s">
        <v>110</v>
      </c>
      <c r="B23" s="20" t="s">
        <v>65</v>
      </c>
      <c r="C23" s="20" t="s">
        <v>73</v>
      </c>
      <c r="D23" s="21">
        <v>0</v>
      </c>
      <c r="E23" s="21">
        <v>131.1</v>
      </c>
      <c r="F23" s="21">
        <f t="shared" si="0"/>
        <v>131.1</v>
      </c>
      <c r="G23" s="21">
        <v>131.1</v>
      </c>
      <c r="H23" s="21">
        <f t="shared" ref="H23" si="3">G23/E23*100</f>
        <v>100</v>
      </c>
      <c r="I23" s="21">
        <f t="shared" ref="I23" si="4">G23-E23</f>
        <v>0</v>
      </c>
    </row>
    <row r="24" spans="1:9" ht="47.25" x14ac:dyDescent="0.25">
      <c r="A24" s="19" t="s">
        <v>94</v>
      </c>
      <c r="B24" s="20" t="s">
        <v>65</v>
      </c>
      <c r="C24" s="20" t="s">
        <v>77</v>
      </c>
      <c r="D24" s="21">
        <v>486342.6</v>
      </c>
      <c r="E24" s="21">
        <v>486342.6</v>
      </c>
      <c r="F24" s="21">
        <f t="shared" si="0"/>
        <v>0</v>
      </c>
      <c r="G24" s="21">
        <v>483360.5</v>
      </c>
      <c r="H24" s="21">
        <f t="shared" si="1"/>
        <v>99.386831422951644</v>
      </c>
      <c r="I24" s="21">
        <f t="shared" si="2"/>
        <v>-2982.0999999999767</v>
      </c>
    </row>
    <row r="25" spans="1:9" x14ac:dyDescent="0.25">
      <c r="A25" s="16" t="s">
        <v>7</v>
      </c>
      <c r="B25" s="17" t="s">
        <v>66</v>
      </c>
      <c r="C25" s="17" t="s">
        <v>75</v>
      </c>
      <c r="D25" s="23">
        <f>SUM(D26:D35)</f>
        <v>42039268.799999997</v>
      </c>
      <c r="E25" s="23">
        <f>SUM(E26:E35)</f>
        <v>42790378.400000006</v>
      </c>
      <c r="F25" s="23">
        <f t="shared" si="0"/>
        <v>751109.60000000894</v>
      </c>
      <c r="G25" s="23">
        <f>SUM(G26:G35)</f>
        <v>41274260.800000004</v>
      </c>
      <c r="H25" s="23">
        <f t="shared" si="1"/>
        <v>96.456872650605021</v>
      </c>
      <c r="I25" s="23">
        <f t="shared" si="2"/>
        <v>-1516117.6000000015</v>
      </c>
    </row>
    <row r="26" spans="1:9" x14ac:dyDescent="0.25">
      <c r="A26" s="19" t="s">
        <v>8</v>
      </c>
      <c r="B26" s="20" t="s">
        <v>66</v>
      </c>
      <c r="C26" s="20" t="s">
        <v>63</v>
      </c>
      <c r="D26" s="21">
        <v>572461.30000000005</v>
      </c>
      <c r="E26" s="21">
        <v>552153.69999999995</v>
      </c>
      <c r="F26" s="21">
        <f t="shared" si="0"/>
        <v>-20307.600000000093</v>
      </c>
      <c r="G26" s="21">
        <v>536110.1</v>
      </c>
      <c r="H26" s="21">
        <f t="shared" si="1"/>
        <v>97.094359776996868</v>
      </c>
      <c r="I26" s="21">
        <f t="shared" si="2"/>
        <v>-16043.599999999977</v>
      </c>
    </row>
    <row r="27" spans="1:9" x14ac:dyDescent="0.25">
      <c r="A27" s="19" t="s">
        <v>9</v>
      </c>
      <c r="B27" s="20" t="s">
        <v>66</v>
      </c>
      <c r="C27" s="20" t="s">
        <v>66</v>
      </c>
      <c r="D27" s="21">
        <v>5645.6</v>
      </c>
      <c r="E27" s="21">
        <v>5645.6</v>
      </c>
      <c r="F27" s="21">
        <f t="shared" si="0"/>
        <v>0</v>
      </c>
      <c r="G27" s="21">
        <v>5645.6</v>
      </c>
      <c r="H27" s="21">
        <f t="shared" si="1"/>
        <v>100</v>
      </c>
      <c r="I27" s="21">
        <f t="shared" si="2"/>
        <v>0</v>
      </c>
    </row>
    <row r="28" spans="1:9" x14ac:dyDescent="0.25">
      <c r="A28" s="19" t="s">
        <v>103</v>
      </c>
      <c r="B28" s="20" t="s">
        <v>66</v>
      </c>
      <c r="C28" s="20" t="s">
        <v>67</v>
      </c>
      <c r="D28" s="21">
        <v>5374457.4000000004</v>
      </c>
      <c r="E28" s="21">
        <v>5429257</v>
      </c>
      <c r="F28" s="21">
        <f t="shared" si="0"/>
        <v>54799.599999999627</v>
      </c>
      <c r="G28" s="21">
        <v>5428411</v>
      </c>
      <c r="H28" s="21">
        <f t="shared" si="1"/>
        <v>99.984417757346904</v>
      </c>
      <c r="I28" s="21">
        <f t="shared" si="2"/>
        <v>-846</v>
      </c>
    </row>
    <row r="29" spans="1:9" x14ac:dyDescent="0.25">
      <c r="A29" s="19" t="s">
        <v>10</v>
      </c>
      <c r="B29" s="20" t="s">
        <v>66</v>
      </c>
      <c r="C29" s="20" t="s">
        <v>68</v>
      </c>
      <c r="D29" s="21">
        <v>82703.8</v>
      </c>
      <c r="E29" s="21">
        <v>72499.199999999997</v>
      </c>
      <c r="F29" s="21">
        <f t="shared" si="0"/>
        <v>-10204.600000000006</v>
      </c>
      <c r="G29" s="21">
        <v>61843.3</v>
      </c>
      <c r="H29" s="21">
        <f t="shared" si="1"/>
        <v>85.302044712217523</v>
      </c>
      <c r="I29" s="21">
        <f t="shared" si="2"/>
        <v>-10655.899999999994</v>
      </c>
    </row>
    <row r="30" spans="1:9" x14ac:dyDescent="0.25">
      <c r="A30" s="19" t="s">
        <v>11</v>
      </c>
      <c r="B30" s="20" t="s">
        <v>66</v>
      </c>
      <c r="C30" s="20" t="s">
        <v>69</v>
      </c>
      <c r="D30" s="21">
        <v>1746650.4</v>
      </c>
      <c r="E30" s="21">
        <v>1747417.9</v>
      </c>
      <c r="F30" s="21">
        <f t="shared" si="0"/>
        <v>767.5</v>
      </c>
      <c r="G30" s="21">
        <v>1745269.5</v>
      </c>
      <c r="H30" s="21">
        <f t="shared" si="1"/>
        <v>99.877052878993638</v>
      </c>
      <c r="I30" s="21">
        <f t="shared" si="2"/>
        <v>-2148.3999999999069</v>
      </c>
    </row>
    <row r="31" spans="1:9" x14ac:dyDescent="0.25">
      <c r="A31" s="19" t="s">
        <v>12</v>
      </c>
      <c r="B31" s="20" t="s">
        <v>66</v>
      </c>
      <c r="C31" s="20" t="s">
        <v>70</v>
      </c>
      <c r="D31" s="21">
        <v>534962.30000000005</v>
      </c>
      <c r="E31" s="21">
        <v>406843</v>
      </c>
      <c r="F31" s="21">
        <f t="shared" si="0"/>
        <v>-128119.30000000005</v>
      </c>
      <c r="G31" s="21">
        <v>346753.3</v>
      </c>
      <c r="H31" s="21">
        <f t="shared" si="1"/>
        <v>85.230248523386166</v>
      </c>
      <c r="I31" s="21">
        <f t="shared" si="2"/>
        <v>-60089.700000000012</v>
      </c>
    </row>
    <row r="32" spans="1:9" x14ac:dyDescent="0.25">
      <c r="A32" s="19" t="s">
        <v>13</v>
      </c>
      <c r="B32" s="20" t="s">
        <v>66</v>
      </c>
      <c r="C32" s="20" t="s">
        <v>71</v>
      </c>
      <c r="D32" s="21">
        <v>24733473</v>
      </c>
      <c r="E32" s="21">
        <v>24346411.199999999</v>
      </c>
      <c r="F32" s="21">
        <f t="shared" si="0"/>
        <v>-387061.80000000075</v>
      </c>
      <c r="G32" s="21">
        <v>23032107.100000001</v>
      </c>
      <c r="H32" s="21">
        <f t="shared" si="1"/>
        <v>94.601651597833865</v>
      </c>
      <c r="I32" s="21">
        <f t="shared" si="2"/>
        <v>-1314304.0999999978</v>
      </c>
    </row>
    <row r="33" spans="1:9" x14ac:dyDescent="0.25">
      <c r="A33" s="19" t="s">
        <v>14</v>
      </c>
      <c r="B33" s="20" t="s">
        <v>66</v>
      </c>
      <c r="C33" s="20" t="s">
        <v>72</v>
      </c>
      <c r="D33" s="21">
        <v>1717534.5</v>
      </c>
      <c r="E33" s="21">
        <v>1701393.5</v>
      </c>
      <c r="F33" s="21">
        <f t="shared" si="0"/>
        <v>-16141</v>
      </c>
      <c r="G33" s="21">
        <v>1657797.5</v>
      </c>
      <c r="H33" s="21">
        <f t="shared" si="1"/>
        <v>97.437629801689027</v>
      </c>
      <c r="I33" s="21">
        <f t="shared" si="2"/>
        <v>-43596</v>
      </c>
    </row>
    <row r="34" spans="1:9" ht="31.5" x14ac:dyDescent="0.25">
      <c r="A34" s="19" t="s">
        <v>15</v>
      </c>
      <c r="B34" s="20" t="s">
        <v>66</v>
      </c>
      <c r="C34" s="20" t="s">
        <v>73</v>
      </c>
      <c r="D34" s="21">
        <v>5400</v>
      </c>
      <c r="E34" s="21">
        <v>5400</v>
      </c>
      <c r="F34" s="21">
        <f t="shared" si="0"/>
        <v>0</v>
      </c>
      <c r="G34" s="21">
        <v>5350</v>
      </c>
      <c r="H34" s="21">
        <f t="shared" si="1"/>
        <v>99.074074074074076</v>
      </c>
      <c r="I34" s="21">
        <f t="shared" si="2"/>
        <v>-50</v>
      </c>
    </row>
    <row r="35" spans="1:9" ht="31.5" x14ac:dyDescent="0.25">
      <c r="A35" s="19" t="s">
        <v>16</v>
      </c>
      <c r="B35" s="20" t="s">
        <v>66</v>
      </c>
      <c r="C35" s="20" t="s">
        <v>74</v>
      </c>
      <c r="D35" s="21">
        <v>7265980.5</v>
      </c>
      <c r="E35" s="21">
        <v>8523357.3000000007</v>
      </c>
      <c r="F35" s="21">
        <f t="shared" si="0"/>
        <v>1257376.8000000007</v>
      </c>
      <c r="G35" s="21">
        <v>8454973.4000000004</v>
      </c>
      <c r="H35" s="21">
        <f t="shared" si="1"/>
        <v>99.197688216121122</v>
      </c>
      <c r="I35" s="21">
        <f t="shared" si="2"/>
        <v>-68383.900000000373</v>
      </c>
    </row>
    <row r="36" spans="1:9" ht="31.5" x14ac:dyDescent="0.25">
      <c r="A36" s="16" t="s">
        <v>17</v>
      </c>
      <c r="B36" s="17" t="s">
        <v>67</v>
      </c>
      <c r="C36" s="17" t="s">
        <v>75</v>
      </c>
      <c r="D36" s="23">
        <f>SUM(D37:D40)</f>
        <v>21842785</v>
      </c>
      <c r="E36" s="23">
        <f>SUM(E37:E40)</f>
        <v>21397267.5</v>
      </c>
      <c r="F36" s="23">
        <f t="shared" si="0"/>
        <v>-445517.5</v>
      </c>
      <c r="G36" s="23">
        <f>SUM(G37:G40)</f>
        <v>20393824.600000001</v>
      </c>
      <c r="H36" s="23">
        <f t="shared" si="1"/>
        <v>95.310415687423642</v>
      </c>
      <c r="I36" s="23">
        <f t="shared" si="2"/>
        <v>-1003442.8999999985</v>
      </c>
    </row>
    <row r="37" spans="1:9" x14ac:dyDescent="0.25">
      <c r="A37" s="19" t="s">
        <v>18</v>
      </c>
      <c r="B37" s="20" t="s">
        <v>67</v>
      </c>
      <c r="C37" s="20" t="s">
        <v>63</v>
      </c>
      <c r="D37" s="21">
        <v>6483211.0999999996</v>
      </c>
      <c r="E37" s="21">
        <v>6468788.0999999996</v>
      </c>
      <c r="F37" s="21">
        <f t="shared" si="0"/>
        <v>-14423</v>
      </c>
      <c r="G37" s="21">
        <v>5915068.7000000002</v>
      </c>
      <c r="H37" s="21">
        <f t="shared" si="1"/>
        <v>91.440136986400915</v>
      </c>
      <c r="I37" s="21">
        <f t="shared" si="2"/>
        <v>-553719.39999999944</v>
      </c>
    </row>
    <row r="38" spans="1:9" x14ac:dyDescent="0.25">
      <c r="A38" s="19" t="s">
        <v>19</v>
      </c>
      <c r="B38" s="20" t="s">
        <v>67</v>
      </c>
      <c r="C38" s="20" t="s">
        <v>64</v>
      </c>
      <c r="D38" s="21">
        <v>12752181.5</v>
      </c>
      <c r="E38" s="21">
        <v>12354122.300000001</v>
      </c>
      <c r="F38" s="21">
        <f t="shared" si="0"/>
        <v>-398059.19999999925</v>
      </c>
      <c r="G38" s="21">
        <v>11914647.9</v>
      </c>
      <c r="H38" s="21">
        <f t="shared" si="1"/>
        <v>96.442690226565091</v>
      </c>
      <c r="I38" s="21">
        <f t="shared" si="2"/>
        <v>-439474.40000000037</v>
      </c>
    </row>
    <row r="39" spans="1:9" x14ac:dyDescent="0.25">
      <c r="A39" s="19" t="s">
        <v>20</v>
      </c>
      <c r="B39" s="20" t="s">
        <v>67</v>
      </c>
      <c r="C39" s="20" t="s">
        <v>65</v>
      </c>
      <c r="D39" s="21">
        <v>2145692.4</v>
      </c>
      <c r="E39" s="21">
        <v>2112657.1</v>
      </c>
      <c r="F39" s="21">
        <f t="shared" si="0"/>
        <v>-33035.299999999814</v>
      </c>
      <c r="G39" s="21">
        <v>2102408</v>
      </c>
      <c r="H39" s="21">
        <f t="shared" ref="H39:H70" si="5">G39/E39*100</f>
        <v>99.514871580437728</v>
      </c>
      <c r="I39" s="21">
        <f t="shared" ref="I39:I70" si="6">G39-E39</f>
        <v>-10249.100000000093</v>
      </c>
    </row>
    <row r="40" spans="1:9" ht="31.5" x14ac:dyDescent="0.25">
      <c r="A40" s="19" t="s">
        <v>21</v>
      </c>
      <c r="B40" s="20" t="s">
        <v>67</v>
      </c>
      <c r="C40" s="20" t="s">
        <v>67</v>
      </c>
      <c r="D40" s="21">
        <v>461700</v>
      </c>
      <c r="E40" s="21">
        <v>461700</v>
      </c>
      <c r="F40" s="21">
        <f t="shared" si="0"/>
        <v>0</v>
      </c>
      <c r="G40" s="21">
        <v>461700</v>
      </c>
      <c r="H40" s="21">
        <f t="shared" si="5"/>
        <v>100</v>
      </c>
      <c r="I40" s="21">
        <f t="shared" si="6"/>
        <v>0</v>
      </c>
    </row>
    <row r="41" spans="1:9" x14ac:dyDescent="0.25">
      <c r="A41" s="16" t="s">
        <v>22</v>
      </c>
      <c r="B41" s="17" t="s">
        <v>68</v>
      </c>
      <c r="C41" s="17" t="s">
        <v>75</v>
      </c>
      <c r="D41" s="23">
        <f>SUM(D42:D43)</f>
        <v>555815.6</v>
      </c>
      <c r="E41" s="23">
        <f>SUM(E42:E43)</f>
        <v>555815.6</v>
      </c>
      <c r="F41" s="23">
        <f t="shared" si="0"/>
        <v>0</v>
      </c>
      <c r="G41" s="23">
        <f>SUM(G42:G43)</f>
        <v>549528.9</v>
      </c>
      <c r="H41" s="23">
        <f t="shared" si="5"/>
        <v>98.868923434318873</v>
      </c>
      <c r="I41" s="23">
        <f t="shared" si="6"/>
        <v>-6286.6999999999534</v>
      </c>
    </row>
    <row r="42" spans="1:9" ht="31.5" x14ac:dyDescent="0.25">
      <c r="A42" s="19" t="s">
        <v>104</v>
      </c>
      <c r="B42" s="20" t="s">
        <v>68</v>
      </c>
      <c r="C42" s="20" t="s">
        <v>65</v>
      </c>
      <c r="D42" s="21">
        <v>129666.1</v>
      </c>
      <c r="E42" s="21">
        <v>129666.1</v>
      </c>
      <c r="F42" s="21">
        <f t="shared" si="0"/>
        <v>0</v>
      </c>
      <c r="G42" s="21">
        <v>129591</v>
      </c>
      <c r="H42" s="21">
        <f t="shared" si="5"/>
        <v>99.942082009098755</v>
      </c>
      <c r="I42" s="21">
        <f t="shared" si="6"/>
        <v>-75.100000000005821</v>
      </c>
    </row>
    <row r="43" spans="1:9" ht="31.5" x14ac:dyDescent="0.25">
      <c r="A43" s="19" t="s">
        <v>23</v>
      </c>
      <c r="B43" s="20" t="s">
        <v>68</v>
      </c>
      <c r="C43" s="20" t="s">
        <v>67</v>
      </c>
      <c r="D43" s="21">
        <v>426149.5</v>
      </c>
      <c r="E43" s="21">
        <v>426149.5</v>
      </c>
      <c r="F43" s="21">
        <f t="shared" si="0"/>
        <v>0</v>
      </c>
      <c r="G43" s="21">
        <v>419937.9</v>
      </c>
      <c r="H43" s="21">
        <f t="shared" si="5"/>
        <v>98.542389466607389</v>
      </c>
      <c r="I43" s="21">
        <f t="shared" si="6"/>
        <v>-6211.5999999999767</v>
      </c>
    </row>
    <row r="44" spans="1:9" x14ac:dyDescent="0.25">
      <c r="A44" s="16" t="s">
        <v>24</v>
      </c>
      <c r="B44" s="17" t="s">
        <v>69</v>
      </c>
      <c r="C44" s="17" t="s">
        <v>75</v>
      </c>
      <c r="D44" s="23">
        <f>SUM(D45:D52)</f>
        <v>40750603.600000001</v>
      </c>
      <c r="E44" s="23">
        <f>SUM(E45:E52)</f>
        <v>40816031.699999996</v>
      </c>
      <c r="F44" s="23">
        <f t="shared" si="0"/>
        <v>65428.09999999404</v>
      </c>
      <c r="G44" s="23">
        <f>SUM(G45:G52)</f>
        <v>40318539.800000004</v>
      </c>
      <c r="H44" s="23">
        <f t="shared" si="5"/>
        <v>98.781136040719048</v>
      </c>
      <c r="I44" s="23">
        <f t="shared" si="6"/>
        <v>-497491.89999999106</v>
      </c>
    </row>
    <row r="45" spans="1:9" x14ac:dyDescent="0.25">
      <c r="A45" s="19" t="s">
        <v>25</v>
      </c>
      <c r="B45" s="20" t="s">
        <v>69</v>
      </c>
      <c r="C45" s="20" t="s">
        <v>63</v>
      </c>
      <c r="D45" s="21">
        <v>13647194.1</v>
      </c>
      <c r="E45" s="21">
        <v>13683164.9</v>
      </c>
      <c r="F45" s="21">
        <f t="shared" si="0"/>
        <v>35970.800000000745</v>
      </c>
      <c r="G45" s="21">
        <v>13611164.199999999</v>
      </c>
      <c r="H45" s="21">
        <f t="shared" si="5"/>
        <v>99.473800830975861</v>
      </c>
      <c r="I45" s="21">
        <f t="shared" si="6"/>
        <v>-72000.700000001118</v>
      </c>
    </row>
    <row r="46" spans="1:9" x14ac:dyDescent="0.25">
      <c r="A46" s="19" t="s">
        <v>26</v>
      </c>
      <c r="B46" s="20" t="s">
        <v>69</v>
      </c>
      <c r="C46" s="20" t="s">
        <v>64</v>
      </c>
      <c r="D46" s="21">
        <v>20511781.5</v>
      </c>
      <c r="E46" s="21">
        <v>20560516.899999999</v>
      </c>
      <c r="F46" s="21">
        <f t="shared" si="0"/>
        <v>48735.39999999851</v>
      </c>
      <c r="G46" s="21">
        <v>20351502.800000001</v>
      </c>
      <c r="H46" s="21">
        <f t="shared" si="5"/>
        <v>98.983420013141796</v>
      </c>
      <c r="I46" s="21">
        <f t="shared" si="6"/>
        <v>-209014.09999999776</v>
      </c>
    </row>
    <row r="47" spans="1:9" x14ac:dyDescent="0.25">
      <c r="A47" s="19" t="s">
        <v>61</v>
      </c>
      <c r="B47" s="20" t="s">
        <v>69</v>
      </c>
      <c r="C47" s="20" t="s">
        <v>65</v>
      </c>
      <c r="D47" s="21">
        <v>498632.1</v>
      </c>
      <c r="E47" s="21">
        <v>498632.1</v>
      </c>
      <c r="F47" s="21">
        <f t="shared" si="0"/>
        <v>0</v>
      </c>
      <c r="G47" s="21">
        <v>498632.1</v>
      </c>
      <c r="H47" s="21">
        <f t="shared" si="5"/>
        <v>100</v>
      </c>
      <c r="I47" s="21">
        <f t="shared" si="6"/>
        <v>0</v>
      </c>
    </row>
    <row r="48" spans="1:9" x14ac:dyDescent="0.25">
      <c r="A48" s="19" t="s">
        <v>27</v>
      </c>
      <c r="B48" s="20" t="s">
        <v>69</v>
      </c>
      <c r="C48" s="20" t="s">
        <v>66</v>
      </c>
      <c r="D48" s="21">
        <v>3609208.6</v>
      </c>
      <c r="E48" s="21">
        <v>3605031.9</v>
      </c>
      <c r="F48" s="21">
        <f t="shared" si="0"/>
        <v>-4176.7000000001863</v>
      </c>
      <c r="G48" s="21">
        <v>3504071</v>
      </c>
      <c r="H48" s="21">
        <f t="shared" si="5"/>
        <v>97.19944503126311</v>
      </c>
      <c r="I48" s="21">
        <f t="shared" si="6"/>
        <v>-100960.89999999991</v>
      </c>
    </row>
    <row r="49" spans="1:9" ht="31.5" x14ac:dyDescent="0.25">
      <c r="A49" s="19" t="s">
        <v>28</v>
      </c>
      <c r="B49" s="20" t="s">
        <v>69</v>
      </c>
      <c r="C49" s="20" t="s">
        <v>67</v>
      </c>
      <c r="D49" s="21">
        <v>316163.5</v>
      </c>
      <c r="E49" s="21">
        <v>318536.90000000002</v>
      </c>
      <c r="F49" s="21">
        <f t="shared" si="0"/>
        <v>2373.4000000000233</v>
      </c>
      <c r="G49" s="21">
        <v>318174.40000000002</v>
      </c>
      <c r="H49" s="21">
        <f t="shared" si="5"/>
        <v>99.886198427874447</v>
      </c>
      <c r="I49" s="21">
        <f t="shared" si="6"/>
        <v>-362.5</v>
      </c>
    </row>
    <row r="50" spans="1:9" x14ac:dyDescent="0.25">
      <c r="A50" s="19" t="s">
        <v>55</v>
      </c>
      <c r="B50" s="20" t="s">
        <v>69</v>
      </c>
      <c r="C50" s="20" t="s">
        <v>68</v>
      </c>
      <c r="D50" s="21">
        <v>935438.4</v>
      </c>
      <c r="E50" s="21">
        <v>933272.2</v>
      </c>
      <c r="F50" s="21">
        <f t="shared" si="0"/>
        <v>-2166.2000000000698</v>
      </c>
      <c r="G50" s="21">
        <v>932653.7</v>
      </c>
      <c r="H50" s="21">
        <f t="shared" si="5"/>
        <v>99.933727802028173</v>
      </c>
      <c r="I50" s="21">
        <f t="shared" si="6"/>
        <v>-618.5</v>
      </c>
    </row>
    <row r="51" spans="1:9" x14ac:dyDescent="0.25">
      <c r="A51" s="19" t="s">
        <v>56</v>
      </c>
      <c r="B51" s="20" t="s">
        <v>69</v>
      </c>
      <c r="C51" s="20" t="s">
        <v>69</v>
      </c>
      <c r="D51" s="21">
        <v>874042.9</v>
      </c>
      <c r="E51" s="21">
        <v>858608</v>
      </c>
      <c r="F51" s="21">
        <f t="shared" si="0"/>
        <v>-15434.900000000023</v>
      </c>
      <c r="G51" s="21">
        <v>746680.6</v>
      </c>
      <c r="H51" s="21">
        <f t="shared" si="5"/>
        <v>86.964086055569013</v>
      </c>
      <c r="I51" s="21">
        <f t="shared" si="6"/>
        <v>-111927.40000000002</v>
      </c>
    </row>
    <row r="52" spans="1:9" x14ac:dyDescent="0.25">
      <c r="A52" s="19" t="s">
        <v>29</v>
      </c>
      <c r="B52" s="20" t="s">
        <v>69</v>
      </c>
      <c r="C52" s="20" t="s">
        <v>71</v>
      </c>
      <c r="D52" s="21">
        <v>358142.5</v>
      </c>
      <c r="E52" s="21">
        <v>358268.8</v>
      </c>
      <c r="F52" s="21">
        <f t="shared" si="0"/>
        <v>126.29999999998836</v>
      </c>
      <c r="G52" s="21">
        <v>355661</v>
      </c>
      <c r="H52" s="21">
        <f t="shared" si="5"/>
        <v>99.27211077269358</v>
      </c>
      <c r="I52" s="21">
        <f t="shared" si="6"/>
        <v>-2607.7999999999884</v>
      </c>
    </row>
    <row r="53" spans="1:9" x14ac:dyDescent="0.25">
      <c r="A53" s="16" t="s">
        <v>62</v>
      </c>
      <c r="B53" s="17" t="s">
        <v>70</v>
      </c>
      <c r="C53" s="17" t="s">
        <v>75</v>
      </c>
      <c r="D53" s="23">
        <f>SUM(D54:D56)</f>
        <v>4260667.3</v>
      </c>
      <c r="E53" s="23">
        <f>SUM(E54:E56)</f>
        <v>4361655.5999999996</v>
      </c>
      <c r="F53" s="23">
        <f t="shared" si="0"/>
        <v>100988.29999999981</v>
      </c>
      <c r="G53" s="23">
        <f>SUM(G54:G56)</f>
        <v>4186662</v>
      </c>
      <c r="H53" s="23">
        <f t="shared" si="5"/>
        <v>95.987908811507268</v>
      </c>
      <c r="I53" s="23">
        <f t="shared" si="6"/>
        <v>-174993.59999999963</v>
      </c>
    </row>
    <row r="54" spans="1:9" x14ac:dyDescent="0.25">
      <c r="A54" s="19" t="s">
        <v>30</v>
      </c>
      <c r="B54" s="20" t="s">
        <v>70</v>
      </c>
      <c r="C54" s="20" t="s">
        <v>63</v>
      </c>
      <c r="D54" s="21">
        <v>4213069.7</v>
      </c>
      <c r="E54" s="21">
        <v>4314105.3</v>
      </c>
      <c r="F54" s="21">
        <f t="shared" si="0"/>
        <v>101035.59999999963</v>
      </c>
      <c r="G54" s="21">
        <v>4140673.1</v>
      </c>
      <c r="H54" s="21">
        <f t="shared" si="5"/>
        <v>95.979880231481602</v>
      </c>
      <c r="I54" s="21">
        <f t="shared" si="6"/>
        <v>-173432.19999999972</v>
      </c>
    </row>
    <row r="55" spans="1:9" x14ac:dyDescent="0.25">
      <c r="A55" s="19" t="s">
        <v>95</v>
      </c>
      <c r="B55" s="20" t="s">
        <v>70</v>
      </c>
      <c r="C55" s="20" t="s">
        <v>64</v>
      </c>
      <c r="D55" s="21">
        <v>14400</v>
      </c>
      <c r="E55" s="21">
        <v>14400</v>
      </c>
      <c r="F55" s="21">
        <f t="shared" si="0"/>
        <v>0</v>
      </c>
      <c r="G55" s="21">
        <v>14400</v>
      </c>
      <c r="H55" s="21">
        <f t="shared" si="5"/>
        <v>100</v>
      </c>
      <c r="I55" s="21">
        <f t="shared" si="6"/>
        <v>0</v>
      </c>
    </row>
    <row r="56" spans="1:9" ht="31.5" x14ac:dyDescent="0.25">
      <c r="A56" s="19" t="s">
        <v>31</v>
      </c>
      <c r="B56" s="20" t="s">
        <v>70</v>
      </c>
      <c r="C56" s="20" t="s">
        <v>66</v>
      </c>
      <c r="D56" s="21">
        <v>33197.599999999999</v>
      </c>
      <c r="E56" s="21">
        <v>33150.300000000003</v>
      </c>
      <c r="F56" s="21">
        <f t="shared" si="0"/>
        <v>-47.299999999995634</v>
      </c>
      <c r="G56" s="21">
        <v>31588.9</v>
      </c>
      <c r="H56" s="21">
        <f t="shared" si="5"/>
        <v>95.289937044310307</v>
      </c>
      <c r="I56" s="21">
        <f t="shared" si="6"/>
        <v>-1561.4000000000015</v>
      </c>
    </row>
    <row r="57" spans="1:9" x14ac:dyDescent="0.25">
      <c r="A57" s="16" t="s">
        <v>32</v>
      </c>
      <c r="B57" s="17" t="s">
        <v>71</v>
      </c>
      <c r="C57" s="17" t="s">
        <v>75</v>
      </c>
      <c r="D57" s="23">
        <f>SUM(D58:D64)</f>
        <v>23406748.699999999</v>
      </c>
      <c r="E57" s="23">
        <f>SUM(E58:E64)</f>
        <v>23992218</v>
      </c>
      <c r="F57" s="23">
        <f t="shared" si="0"/>
        <v>585469.30000000075</v>
      </c>
      <c r="G57" s="23">
        <f>SUM(G58:G64)</f>
        <v>23324184.800000001</v>
      </c>
      <c r="H57" s="23">
        <f t="shared" si="5"/>
        <v>97.215625499901677</v>
      </c>
      <c r="I57" s="23">
        <f t="shared" si="6"/>
        <v>-668033.19999999925</v>
      </c>
    </row>
    <row r="58" spans="1:9" x14ac:dyDescent="0.25">
      <c r="A58" s="19" t="s">
        <v>33</v>
      </c>
      <c r="B58" s="20" t="s">
        <v>71</v>
      </c>
      <c r="C58" s="20" t="s">
        <v>63</v>
      </c>
      <c r="D58" s="21">
        <v>6128648.5</v>
      </c>
      <c r="E58" s="21">
        <v>6631288.9000000004</v>
      </c>
      <c r="F58" s="21">
        <f t="shared" si="0"/>
        <v>502640.40000000037</v>
      </c>
      <c r="G58" s="21">
        <v>6374448</v>
      </c>
      <c r="H58" s="21">
        <f t="shared" si="5"/>
        <v>96.12683289970974</v>
      </c>
      <c r="I58" s="21">
        <f t="shared" si="6"/>
        <v>-256840.90000000037</v>
      </c>
    </row>
    <row r="59" spans="1:9" x14ac:dyDescent="0.25">
      <c r="A59" s="19" t="s">
        <v>34</v>
      </c>
      <c r="B59" s="20" t="s">
        <v>71</v>
      </c>
      <c r="C59" s="20" t="s">
        <v>64</v>
      </c>
      <c r="D59" s="21">
        <v>7134364.0999999996</v>
      </c>
      <c r="E59" s="21">
        <v>7239569.2000000002</v>
      </c>
      <c r="F59" s="21">
        <f t="shared" si="0"/>
        <v>105205.10000000056</v>
      </c>
      <c r="G59" s="21">
        <v>6850166.7999999998</v>
      </c>
      <c r="H59" s="21">
        <f t="shared" si="5"/>
        <v>94.621193758324722</v>
      </c>
      <c r="I59" s="21">
        <f t="shared" si="6"/>
        <v>-389402.40000000037</v>
      </c>
    </row>
    <row r="60" spans="1:9" ht="31.5" x14ac:dyDescent="0.25">
      <c r="A60" s="19" t="s">
        <v>35</v>
      </c>
      <c r="B60" s="20" t="s">
        <v>71</v>
      </c>
      <c r="C60" s="20" t="s">
        <v>65</v>
      </c>
      <c r="D60" s="21">
        <v>65222.2</v>
      </c>
      <c r="E60" s="21">
        <v>63847.7</v>
      </c>
      <c r="F60" s="21">
        <f t="shared" si="0"/>
        <v>-1374.5</v>
      </c>
      <c r="G60" s="21">
        <v>63462.5</v>
      </c>
      <c r="H60" s="21">
        <f t="shared" si="5"/>
        <v>99.39668930909022</v>
      </c>
      <c r="I60" s="21">
        <f t="shared" si="6"/>
        <v>-385.19999999999709</v>
      </c>
    </row>
    <row r="61" spans="1:9" x14ac:dyDescent="0.25">
      <c r="A61" s="19" t="s">
        <v>36</v>
      </c>
      <c r="B61" s="20" t="s">
        <v>71</v>
      </c>
      <c r="C61" s="20" t="s">
        <v>66</v>
      </c>
      <c r="D61" s="21">
        <v>386531.3</v>
      </c>
      <c r="E61" s="21">
        <v>391921.5</v>
      </c>
      <c r="F61" s="21">
        <f t="shared" si="0"/>
        <v>5390.2000000000116</v>
      </c>
      <c r="G61" s="21">
        <v>391921.5</v>
      </c>
      <c r="H61" s="21">
        <f t="shared" si="5"/>
        <v>100</v>
      </c>
      <c r="I61" s="21">
        <f t="shared" si="6"/>
        <v>0</v>
      </c>
    </row>
    <row r="62" spans="1:9" x14ac:dyDescent="0.25">
      <c r="A62" s="19" t="s">
        <v>37</v>
      </c>
      <c r="B62" s="20" t="s">
        <v>71</v>
      </c>
      <c r="C62" s="20" t="s">
        <v>67</v>
      </c>
      <c r="D62" s="21">
        <v>113153</v>
      </c>
      <c r="E62" s="21">
        <v>113395</v>
      </c>
      <c r="F62" s="21">
        <f t="shared" si="0"/>
        <v>242</v>
      </c>
      <c r="G62" s="21">
        <v>110469.5</v>
      </c>
      <c r="H62" s="21">
        <f t="shared" si="5"/>
        <v>97.42008025045196</v>
      </c>
      <c r="I62" s="21">
        <f t="shared" si="6"/>
        <v>-2925.5</v>
      </c>
    </row>
    <row r="63" spans="1:9" ht="47.25" x14ac:dyDescent="0.25">
      <c r="A63" s="19" t="s">
        <v>105</v>
      </c>
      <c r="B63" s="20" t="s">
        <v>71</v>
      </c>
      <c r="C63" s="20" t="s">
        <v>68</v>
      </c>
      <c r="D63" s="21">
        <v>337310.4</v>
      </c>
      <c r="E63" s="21">
        <v>341867.4</v>
      </c>
      <c r="F63" s="21">
        <f t="shared" si="0"/>
        <v>4557</v>
      </c>
      <c r="G63" s="21">
        <v>341853.7</v>
      </c>
      <c r="H63" s="21">
        <f t="shared" si="5"/>
        <v>99.995992598299807</v>
      </c>
      <c r="I63" s="21">
        <f t="shared" si="6"/>
        <v>-13.700000000011642</v>
      </c>
    </row>
    <row r="64" spans="1:9" x14ac:dyDescent="0.25">
      <c r="A64" s="19" t="s">
        <v>38</v>
      </c>
      <c r="B64" s="20" t="s">
        <v>71</v>
      </c>
      <c r="C64" s="20" t="s">
        <v>71</v>
      </c>
      <c r="D64" s="21">
        <v>9241519.1999999993</v>
      </c>
      <c r="E64" s="21">
        <v>9210328.3000000007</v>
      </c>
      <c r="F64" s="21">
        <f t="shared" si="0"/>
        <v>-31190.89999999851</v>
      </c>
      <c r="G64" s="21">
        <v>9191862.8000000007</v>
      </c>
      <c r="H64" s="21">
        <f t="shared" si="5"/>
        <v>99.799513118332612</v>
      </c>
      <c r="I64" s="21">
        <f t="shared" si="6"/>
        <v>-18465.5</v>
      </c>
    </row>
    <row r="65" spans="1:9" x14ac:dyDescent="0.25">
      <c r="A65" s="16" t="s">
        <v>39</v>
      </c>
      <c r="B65" s="17" t="s">
        <v>72</v>
      </c>
      <c r="C65" s="17" t="s">
        <v>75</v>
      </c>
      <c r="D65" s="23">
        <f>SUM(D66:D70)</f>
        <v>40807082.5</v>
      </c>
      <c r="E65" s="23">
        <f>SUM(E66:E70)</f>
        <v>43172408.399999999</v>
      </c>
      <c r="F65" s="23">
        <f t="shared" si="0"/>
        <v>2365325.8999999985</v>
      </c>
      <c r="G65" s="23">
        <f>SUM(G66:G70)</f>
        <v>42768499.400000006</v>
      </c>
      <c r="H65" s="23">
        <f t="shared" si="5"/>
        <v>99.064427918272003</v>
      </c>
      <c r="I65" s="23">
        <f t="shared" si="6"/>
        <v>-403908.99999999255</v>
      </c>
    </row>
    <row r="66" spans="1:9" x14ac:dyDescent="0.25">
      <c r="A66" s="19" t="s">
        <v>40</v>
      </c>
      <c r="B66" s="20" t="s">
        <v>72</v>
      </c>
      <c r="C66" s="20" t="s">
        <v>63</v>
      </c>
      <c r="D66" s="21">
        <v>442713.5</v>
      </c>
      <c r="E66" s="21">
        <v>439834.6</v>
      </c>
      <c r="F66" s="21">
        <f t="shared" si="0"/>
        <v>-2878.9000000000233</v>
      </c>
      <c r="G66" s="21">
        <v>439833.4</v>
      </c>
      <c r="H66" s="21">
        <f t="shared" si="5"/>
        <v>99.999727170168072</v>
      </c>
      <c r="I66" s="21">
        <f t="shared" si="6"/>
        <v>-1.1999999999534339</v>
      </c>
    </row>
    <row r="67" spans="1:9" x14ac:dyDescent="0.25">
      <c r="A67" s="19" t="s">
        <v>41</v>
      </c>
      <c r="B67" s="20" t="s">
        <v>72</v>
      </c>
      <c r="C67" s="20" t="s">
        <v>64</v>
      </c>
      <c r="D67" s="21">
        <v>5046224</v>
      </c>
      <c r="E67" s="21">
        <v>5210846.9000000004</v>
      </c>
      <c r="F67" s="21">
        <f t="shared" si="0"/>
        <v>164622.90000000037</v>
      </c>
      <c r="G67" s="21">
        <v>5210807.0999999996</v>
      </c>
      <c r="H67" s="21">
        <f t="shared" si="5"/>
        <v>99.999236208609375</v>
      </c>
      <c r="I67" s="21">
        <f t="shared" si="6"/>
        <v>-39.800000000745058</v>
      </c>
    </row>
    <row r="68" spans="1:9" x14ac:dyDescent="0.25">
      <c r="A68" s="19" t="s">
        <v>42</v>
      </c>
      <c r="B68" s="20" t="s">
        <v>72</v>
      </c>
      <c r="C68" s="20" t="s">
        <v>65</v>
      </c>
      <c r="D68" s="21">
        <v>24052474.399999999</v>
      </c>
      <c r="E68" s="21">
        <v>25642282.399999999</v>
      </c>
      <c r="F68" s="21">
        <f t="shared" si="0"/>
        <v>1589808</v>
      </c>
      <c r="G68" s="21">
        <v>25370534.300000001</v>
      </c>
      <c r="H68" s="21">
        <f t="shared" si="5"/>
        <v>98.940234352929522</v>
      </c>
      <c r="I68" s="21">
        <f t="shared" si="6"/>
        <v>-271748.09999999776</v>
      </c>
    </row>
    <row r="69" spans="1:9" x14ac:dyDescent="0.25">
      <c r="A69" s="19" t="s">
        <v>43</v>
      </c>
      <c r="B69" s="20" t="s">
        <v>72</v>
      </c>
      <c r="C69" s="20" t="s">
        <v>66</v>
      </c>
      <c r="D69" s="21">
        <v>10392993.9</v>
      </c>
      <c r="E69" s="21">
        <v>11006582.4</v>
      </c>
      <c r="F69" s="21">
        <f t="shared" si="0"/>
        <v>613588.5</v>
      </c>
      <c r="G69" s="21">
        <v>10889108.9</v>
      </c>
      <c r="H69" s="21">
        <f t="shared" si="5"/>
        <v>98.932697764566782</v>
      </c>
      <c r="I69" s="21">
        <f t="shared" si="6"/>
        <v>-117473.5</v>
      </c>
    </row>
    <row r="70" spans="1:9" ht="31.5" x14ac:dyDescent="0.25">
      <c r="A70" s="19" t="s">
        <v>44</v>
      </c>
      <c r="B70" s="20" t="s">
        <v>72</v>
      </c>
      <c r="C70" s="20" t="s">
        <v>68</v>
      </c>
      <c r="D70" s="21">
        <v>872676.7</v>
      </c>
      <c r="E70" s="21">
        <v>872862.1</v>
      </c>
      <c r="F70" s="21">
        <f t="shared" ref="F70:F84" si="7">E70-D70</f>
        <v>185.40000000002328</v>
      </c>
      <c r="G70" s="21">
        <v>858215.7</v>
      </c>
      <c r="H70" s="21">
        <f t="shared" si="5"/>
        <v>98.322025896186801</v>
      </c>
      <c r="I70" s="21">
        <f t="shared" si="6"/>
        <v>-14646.400000000023</v>
      </c>
    </row>
    <row r="71" spans="1:9" x14ac:dyDescent="0.25">
      <c r="A71" s="16" t="s">
        <v>106</v>
      </c>
      <c r="B71" s="17" t="s">
        <v>73</v>
      </c>
      <c r="C71" s="17" t="s">
        <v>75</v>
      </c>
      <c r="D71" s="23">
        <f>SUM(D72:D75)</f>
        <v>3952300.3000000003</v>
      </c>
      <c r="E71" s="23">
        <f>SUM(E72:E75)</f>
        <v>3952836.6</v>
      </c>
      <c r="F71" s="23">
        <f t="shared" si="7"/>
        <v>536.29999999981374</v>
      </c>
      <c r="G71" s="23">
        <f>SUM(G72:G75)</f>
        <v>3189414.6</v>
      </c>
      <c r="H71" s="23">
        <f t="shared" ref="H71:H79" si="8">G71/E71*100</f>
        <v>80.686730131976617</v>
      </c>
      <c r="I71" s="23">
        <f t="shared" ref="I71:I79" si="9">G71-E71</f>
        <v>-763422</v>
      </c>
    </row>
    <row r="72" spans="1:9" x14ac:dyDescent="0.25">
      <c r="A72" s="19" t="s">
        <v>45</v>
      </c>
      <c r="B72" s="20" t="s">
        <v>73</v>
      </c>
      <c r="C72" s="20" t="s">
        <v>63</v>
      </c>
      <c r="D72" s="21">
        <v>112623.1</v>
      </c>
      <c r="E72" s="21">
        <v>109226.2</v>
      </c>
      <c r="F72" s="21">
        <f t="shared" si="7"/>
        <v>-3396.9000000000087</v>
      </c>
      <c r="G72" s="21">
        <v>109174.2</v>
      </c>
      <c r="H72" s="21">
        <f t="shared" si="8"/>
        <v>99.952392374723274</v>
      </c>
      <c r="I72" s="21">
        <f t="shared" si="9"/>
        <v>-52</v>
      </c>
    </row>
    <row r="73" spans="1:9" x14ac:dyDescent="0.25">
      <c r="A73" s="19" t="s">
        <v>46</v>
      </c>
      <c r="B73" s="20" t="s">
        <v>73</v>
      </c>
      <c r="C73" s="20" t="s">
        <v>64</v>
      </c>
      <c r="D73" s="21">
        <v>2967227.7</v>
      </c>
      <c r="E73" s="21">
        <v>2971533.4</v>
      </c>
      <c r="F73" s="21">
        <f t="shared" si="7"/>
        <v>4305.6999999997206</v>
      </c>
      <c r="G73" s="21">
        <v>2208171.7999999998</v>
      </c>
      <c r="H73" s="21">
        <f t="shared" si="8"/>
        <v>74.310852437330837</v>
      </c>
      <c r="I73" s="21">
        <f t="shared" si="9"/>
        <v>-763361.60000000009</v>
      </c>
    </row>
    <row r="74" spans="1:9" x14ac:dyDescent="0.25">
      <c r="A74" s="19" t="s">
        <v>47</v>
      </c>
      <c r="B74" s="20" t="s">
        <v>73</v>
      </c>
      <c r="C74" s="20" t="s">
        <v>65</v>
      </c>
      <c r="D74" s="21">
        <v>574706.5</v>
      </c>
      <c r="E74" s="21">
        <v>574002</v>
      </c>
      <c r="F74" s="21">
        <f t="shared" si="7"/>
        <v>-704.5</v>
      </c>
      <c r="G74" s="21">
        <v>573993.69999999995</v>
      </c>
      <c r="H74" s="21">
        <f t="shared" si="8"/>
        <v>99.99855401200692</v>
      </c>
      <c r="I74" s="21">
        <f t="shared" si="9"/>
        <v>-8.3000000000465661</v>
      </c>
    </row>
    <row r="75" spans="1:9" ht="31.5" x14ac:dyDescent="0.25">
      <c r="A75" s="19" t="s">
        <v>107</v>
      </c>
      <c r="B75" s="20" t="s">
        <v>73</v>
      </c>
      <c r="C75" s="20" t="s">
        <v>67</v>
      </c>
      <c r="D75" s="21">
        <v>297743</v>
      </c>
      <c r="E75" s="21">
        <v>298075</v>
      </c>
      <c r="F75" s="21">
        <f t="shared" si="7"/>
        <v>332</v>
      </c>
      <c r="G75" s="21">
        <v>298074.90000000002</v>
      </c>
      <c r="H75" s="21">
        <f t="shared" si="8"/>
        <v>99.999966451396475</v>
      </c>
      <c r="I75" s="21">
        <f t="shared" si="9"/>
        <v>-9.9999999976716936E-2</v>
      </c>
    </row>
    <row r="76" spans="1:9" x14ac:dyDescent="0.25">
      <c r="A76" s="16" t="s">
        <v>48</v>
      </c>
      <c r="B76" s="17" t="s">
        <v>74</v>
      </c>
      <c r="C76" s="17" t="s">
        <v>75</v>
      </c>
      <c r="D76" s="23">
        <f>SUM(D77:D78)</f>
        <v>474730.60000000003</v>
      </c>
      <c r="E76" s="23">
        <f>SUM(E77:E78)</f>
        <v>489730.6</v>
      </c>
      <c r="F76" s="23">
        <f t="shared" si="7"/>
        <v>14999.999999999942</v>
      </c>
      <c r="G76" s="23">
        <f>SUM(G77:G78)</f>
        <v>489730.39999999997</v>
      </c>
      <c r="H76" s="23">
        <f t="shared" si="8"/>
        <v>99.999959161220474</v>
      </c>
      <c r="I76" s="23">
        <f t="shared" si="9"/>
        <v>-0.20000000001164153</v>
      </c>
    </row>
    <row r="77" spans="1:9" x14ac:dyDescent="0.25">
      <c r="A77" s="19" t="s">
        <v>49</v>
      </c>
      <c r="B77" s="20" t="s">
        <v>74</v>
      </c>
      <c r="C77" s="20" t="s">
        <v>63</v>
      </c>
      <c r="D77" s="21">
        <v>400413.4</v>
      </c>
      <c r="E77" s="21">
        <v>415078.8</v>
      </c>
      <c r="F77" s="21">
        <f t="shared" si="7"/>
        <v>14665.399999999965</v>
      </c>
      <c r="G77" s="21">
        <v>415078.6</v>
      </c>
      <c r="H77" s="21">
        <f t="shared" si="8"/>
        <v>99.999951816378001</v>
      </c>
      <c r="I77" s="21">
        <f t="shared" si="9"/>
        <v>-0.20000000001164153</v>
      </c>
    </row>
    <row r="78" spans="1:9" x14ac:dyDescent="0.25">
      <c r="A78" s="19" t="s">
        <v>96</v>
      </c>
      <c r="B78" s="20" t="s">
        <v>74</v>
      </c>
      <c r="C78" s="20" t="s">
        <v>64</v>
      </c>
      <c r="D78" s="21">
        <v>74317.2</v>
      </c>
      <c r="E78" s="21">
        <v>74651.8</v>
      </c>
      <c r="F78" s="21">
        <f t="shared" si="7"/>
        <v>334.60000000000582</v>
      </c>
      <c r="G78" s="21">
        <v>74651.8</v>
      </c>
      <c r="H78" s="21">
        <f t="shared" si="8"/>
        <v>100</v>
      </c>
      <c r="I78" s="21">
        <f t="shared" si="9"/>
        <v>0</v>
      </c>
    </row>
    <row r="79" spans="1:9" ht="31.5" x14ac:dyDescent="0.25">
      <c r="A79" s="16" t="s">
        <v>87</v>
      </c>
      <c r="B79" s="17" t="s">
        <v>76</v>
      </c>
      <c r="C79" s="17" t="s">
        <v>75</v>
      </c>
      <c r="D79" s="23">
        <f>SUM(D80)</f>
        <v>64973.1</v>
      </c>
      <c r="E79" s="23">
        <f>SUM(E80)</f>
        <v>64973.1</v>
      </c>
      <c r="F79" s="23">
        <f t="shared" si="7"/>
        <v>0</v>
      </c>
      <c r="G79" s="23">
        <f>SUM(G80)</f>
        <v>38230.5</v>
      </c>
      <c r="H79" s="23">
        <f t="shared" si="8"/>
        <v>58.840504762740274</v>
      </c>
      <c r="I79" s="23">
        <f t="shared" si="9"/>
        <v>-26742.6</v>
      </c>
    </row>
    <row r="80" spans="1:9" ht="31.5" x14ac:dyDescent="0.25">
      <c r="A80" s="19" t="s">
        <v>88</v>
      </c>
      <c r="B80" s="20" t="s">
        <v>76</v>
      </c>
      <c r="C80" s="20" t="s">
        <v>63</v>
      </c>
      <c r="D80" s="21">
        <v>64973.1</v>
      </c>
      <c r="E80" s="21">
        <v>64973.1</v>
      </c>
      <c r="F80" s="21">
        <f t="shared" si="7"/>
        <v>0</v>
      </c>
      <c r="G80" s="21">
        <v>38230.5</v>
      </c>
      <c r="H80" s="21">
        <f t="shared" ref="H80:H81" si="10">G80/E80*100</f>
        <v>58.840504762740274</v>
      </c>
      <c r="I80" s="21">
        <f t="shared" ref="I80:I81" si="11">G80-E80</f>
        <v>-26742.6</v>
      </c>
    </row>
    <row r="81" spans="1:9" ht="63" x14ac:dyDescent="0.25">
      <c r="A81" s="16" t="s">
        <v>86</v>
      </c>
      <c r="B81" s="17" t="s">
        <v>77</v>
      </c>
      <c r="C81" s="17" t="s">
        <v>75</v>
      </c>
      <c r="D81" s="23">
        <f>SUM(D82:D84)</f>
        <v>7336118</v>
      </c>
      <c r="E81" s="23">
        <f>SUM(E82:E84)</f>
        <v>7450563.9000000004</v>
      </c>
      <c r="F81" s="23">
        <f t="shared" si="7"/>
        <v>114445.90000000037</v>
      </c>
      <c r="G81" s="23">
        <f>SUM(G82:G84)</f>
        <v>7387510.2999999998</v>
      </c>
      <c r="H81" s="23">
        <f t="shared" si="10"/>
        <v>99.153707010015708</v>
      </c>
      <c r="I81" s="23">
        <f t="shared" si="11"/>
        <v>-63053.600000000559</v>
      </c>
    </row>
    <row r="82" spans="1:9" ht="47.25" x14ac:dyDescent="0.25">
      <c r="A82" s="19" t="s">
        <v>108</v>
      </c>
      <c r="B82" s="20" t="s">
        <v>77</v>
      </c>
      <c r="C82" s="20" t="s">
        <v>63</v>
      </c>
      <c r="D82" s="21">
        <v>3523007.6</v>
      </c>
      <c r="E82" s="21">
        <v>3523007.6</v>
      </c>
      <c r="F82" s="21">
        <f t="shared" si="7"/>
        <v>0</v>
      </c>
      <c r="G82" s="21">
        <v>3523007.6</v>
      </c>
      <c r="H82" s="21">
        <f t="shared" ref="H82:H84" si="12">G82/E82*100</f>
        <v>100</v>
      </c>
      <c r="I82" s="21">
        <f t="shared" ref="I82:I84" si="13">G82-E82</f>
        <v>0</v>
      </c>
    </row>
    <row r="83" spans="1:9" x14ac:dyDescent="0.25">
      <c r="A83" s="19" t="s">
        <v>50</v>
      </c>
      <c r="B83" s="20" t="s">
        <v>77</v>
      </c>
      <c r="C83" s="20" t="s">
        <v>64</v>
      </c>
      <c r="D83" s="21">
        <v>176000</v>
      </c>
      <c r="E83" s="21">
        <v>176000</v>
      </c>
      <c r="F83" s="21">
        <f t="shared" si="7"/>
        <v>0</v>
      </c>
      <c r="G83" s="21">
        <v>134371.29999999999</v>
      </c>
      <c r="H83" s="21">
        <f t="shared" si="12"/>
        <v>76.347329545454528</v>
      </c>
      <c r="I83" s="21">
        <f t="shared" si="13"/>
        <v>-41628.700000000012</v>
      </c>
    </row>
    <row r="84" spans="1:9" ht="31.5" x14ac:dyDescent="0.25">
      <c r="A84" s="19" t="s">
        <v>51</v>
      </c>
      <c r="B84" s="20" t="s">
        <v>77</v>
      </c>
      <c r="C84" s="20" t="s">
        <v>65</v>
      </c>
      <c r="D84" s="21">
        <v>3637110.4</v>
      </c>
      <c r="E84" s="21">
        <v>3751556.3</v>
      </c>
      <c r="F84" s="21">
        <f t="shared" si="7"/>
        <v>114445.89999999991</v>
      </c>
      <c r="G84" s="21">
        <v>3730131.4</v>
      </c>
      <c r="H84" s="21">
        <f t="shared" si="12"/>
        <v>99.42890634481482</v>
      </c>
      <c r="I84" s="21">
        <f t="shared" si="13"/>
        <v>-21424.899999999907</v>
      </c>
    </row>
  </sheetData>
  <autoFilter ref="A5:I84"/>
  <mergeCells count="2">
    <mergeCell ref="A2:I2"/>
    <mergeCell ref="E1:I1"/>
  </mergeCells>
  <pageMargins left="0.78740157480314965" right="0.39370078740157483" top="0.78740157480314965" bottom="0.78740157480314965" header="0.11811023622047245" footer="0.11811023622047245"/>
  <pageSetup paperSize="9" scale="86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'2022'!SIGN</vt:lpstr>
      <vt:lpstr>'2022'!Заголовки_для_печати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2023-02-01T12:29:10Z</cp:lastPrinted>
  <dcterms:created xsi:type="dcterms:W3CDTF">2002-03-11T10:22:12Z</dcterms:created>
  <dcterms:modified xsi:type="dcterms:W3CDTF">2023-03-14T06:35:31Z</dcterms:modified>
</cp:coreProperties>
</file>