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15" windowWidth="15450" windowHeight="10260"/>
  </bookViews>
  <sheets>
    <sheet name="2022 год" sheetId="3" r:id="rId1"/>
  </sheets>
  <definedNames>
    <definedName name="_xlnm._FilterDatabase" localSheetId="0" hidden="1">'2022 год'!$A$7:$H$86</definedName>
    <definedName name="APPT" localSheetId="0">'2022 год'!#REF!</definedName>
    <definedName name="FIO" localSheetId="0">'2022 год'!#REF!</definedName>
    <definedName name="SIGN" localSheetId="0">'2022 год'!#REF!</definedName>
    <definedName name="_xlnm.Print_Titles" localSheetId="0">'2022 год'!$7:$7</definedName>
    <definedName name="_xlnm.Print_Area" localSheetId="0">'2022 год'!$A$1:$H$86</definedName>
  </definedNames>
  <calcPr calcId="145621"/>
</workbook>
</file>

<file path=xl/calcChain.xml><?xml version="1.0" encoding="utf-8"?>
<calcChain xmlns="http://schemas.openxmlformats.org/spreadsheetml/2006/main">
  <c r="F58" i="3" l="1"/>
  <c r="F51" i="3"/>
  <c r="F48" i="3"/>
  <c r="F45" i="3"/>
  <c r="F42" i="3"/>
  <c r="F38" i="3"/>
  <c r="F29" i="3" l="1"/>
  <c r="F24" i="3"/>
  <c r="F21" i="3"/>
  <c r="F17" i="3"/>
  <c r="F15" i="3"/>
  <c r="F13" i="3"/>
  <c r="F10" i="3"/>
  <c r="E60" i="3" l="1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H60" i="3"/>
  <c r="G60" i="3"/>
  <c r="G59" i="3"/>
  <c r="H58" i="3"/>
  <c r="G58" i="3"/>
  <c r="H57" i="3"/>
  <c r="G57" i="3"/>
  <c r="H56" i="3"/>
  <c r="G56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G37" i="3"/>
  <c r="H36" i="3"/>
  <c r="G36" i="3"/>
  <c r="G35" i="3"/>
  <c r="G34" i="3"/>
  <c r="H33" i="3"/>
  <c r="G33" i="3"/>
  <c r="H32" i="3"/>
  <c r="G32" i="3"/>
  <c r="H31" i="3"/>
  <c r="G31" i="3"/>
  <c r="H30" i="3"/>
  <c r="G30" i="3"/>
  <c r="H29" i="3"/>
  <c r="G29" i="3"/>
  <c r="G28" i="3"/>
  <c r="H27" i="3"/>
  <c r="G27" i="3"/>
  <c r="H26" i="3"/>
  <c r="G26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G86" i="3"/>
  <c r="E86" i="3"/>
  <c r="H85" i="3"/>
  <c r="G85" i="3"/>
  <c r="E85" i="3"/>
  <c r="G84" i="3"/>
  <c r="E84" i="3"/>
  <c r="H83" i="3"/>
  <c r="G83" i="3"/>
  <c r="E83" i="3"/>
  <c r="G82" i="3"/>
  <c r="E82" i="3"/>
  <c r="G81" i="3"/>
  <c r="E81" i="3"/>
  <c r="G80" i="3"/>
  <c r="E80" i="3"/>
  <c r="H79" i="3"/>
  <c r="G79" i="3"/>
  <c r="E79" i="3"/>
  <c r="H78" i="3"/>
  <c r="G78" i="3"/>
  <c r="E78" i="3"/>
  <c r="G77" i="3"/>
  <c r="E77" i="3"/>
  <c r="H76" i="3"/>
  <c r="G76" i="3"/>
  <c r="E76" i="3"/>
  <c r="G75" i="3"/>
  <c r="E75" i="3"/>
  <c r="H74" i="3"/>
  <c r="G74" i="3"/>
  <c r="E74" i="3"/>
  <c r="H73" i="3"/>
  <c r="G73" i="3"/>
  <c r="E73" i="3"/>
  <c r="H72" i="3"/>
  <c r="G72" i="3"/>
  <c r="E72" i="3"/>
  <c r="H71" i="3"/>
  <c r="G71" i="3"/>
  <c r="E71" i="3"/>
  <c r="H70" i="3"/>
  <c r="G70" i="3"/>
  <c r="E70" i="3"/>
  <c r="H69" i="3"/>
  <c r="G69" i="3"/>
  <c r="E69" i="3"/>
  <c r="H68" i="3"/>
  <c r="G68" i="3"/>
  <c r="E68" i="3"/>
  <c r="H67" i="3"/>
  <c r="G67" i="3"/>
  <c r="E67" i="3"/>
  <c r="H66" i="3"/>
  <c r="G66" i="3"/>
  <c r="E66" i="3"/>
  <c r="H65" i="3"/>
  <c r="G65" i="3"/>
  <c r="E65" i="3"/>
  <c r="H64" i="3"/>
  <c r="G64" i="3"/>
  <c r="E64" i="3"/>
  <c r="H62" i="3"/>
  <c r="G62" i="3"/>
  <c r="E62" i="3"/>
  <c r="C8" i="3"/>
  <c r="D8" i="3"/>
  <c r="F8" i="3" l="1"/>
  <c r="H63" i="3" l="1"/>
  <c r="E61" i="3" l="1"/>
  <c r="E63" i="3"/>
  <c r="E10" i="3" l="1"/>
  <c r="G63" i="3"/>
  <c r="H10" i="3"/>
  <c r="G10" i="3"/>
  <c r="G9" i="3" l="1"/>
  <c r="G61" i="3"/>
  <c r="H61" i="3"/>
  <c r="H9" i="3" l="1"/>
  <c r="E9" i="3"/>
  <c r="E8" i="3"/>
  <c r="H8" i="3" l="1"/>
  <c r="G8" i="3"/>
</calcChain>
</file>

<file path=xl/sharedStrings.xml><?xml version="1.0" encoding="utf-8"?>
<sst xmlns="http://schemas.openxmlformats.org/spreadsheetml/2006/main" count="177" uniqueCount="176">
  <si>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</si>
  <si>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</si>
  <si>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</si>
  <si>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 бюджетной классификации</t>
  </si>
  <si>
    <t>Источники доходов</t>
  </si>
  <si>
    <t>1</t>
  </si>
  <si>
    <t>2</t>
  </si>
  <si>
    <t>3</t>
  </si>
  <si>
    <t>2 00 00000 00 0000 000</t>
  </si>
  <si>
    <t>2 03 00000 00 0000 000</t>
  </si>
  <si>
    <t>Исполнено</t>
  </si>
  <si>
    <t>4</t>
  </si>
  <si>
    <t>5=4-3</t>
  </si>
  <si>
    <t>7=6-4</t>
  </si>
  <si>
    <t>8=6/4</t>
  </si>
  <si>
    <t>2 02 00000 00 0000 000</t>
  </si>
  <si>
    <t>6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</si>
  <si>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</si>
  <si>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</si>
  <si>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</si>
  <si>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</si>
  <si>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</si>
  <si>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</si>
  <si>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</si>
  <si>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</si>
  <si>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</si>
  <si>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</si>
  <si>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</si>
  <si>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</si>
  <si>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</si>
  <si>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</si>
  <si>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</si>
  <si>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</si>
  <si>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</si>
  <si>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</si>
  <si>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</si>
  <si>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</si>
  <si>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</si>
  <si>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</si>
  <si>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1 07 01000 01 0000 110</t>
  </si>
  <si>
    <t>Налог на добычу полезных ископаемых</t>
  </si>
  <si>
    <t>1 07 04000 01 0000 110</t>
  </si>
  <si>
    <t>1 08 00000 00 0000 000</t>
  </si>
  <si>
    <t>ГОСУДАРСТВЕННАЯ ПОШЛИНА</t>
  </si>
  <si>
    <t>1 11 00000 00 0000 000</t>
  </si>
  <si>
    <t>1 11 01000 00 0000 120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</si>
  <si>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</si>
  <si>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</si>
  <si>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</si>
  <si>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</si>
  <si>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</si>
  <si>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</si>
  <si>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</si>
  <si>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</si>
  <si>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</si>
  <si>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</si>
  <si>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</si>
  <si>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</si>
  <si>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</si>
  <si>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</si>
  <si>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</si>
  <si>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</si>
  <si>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</si>
  <si>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</si>
  <si>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</si>
  <si>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</si>
  <si>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1 14 02000 00 0000 000</t>
  </si>
  <si>
    <t>1 14 06000 00 0000 430</t>
  </si>
  <si>
    <t>1 15 00000 00 0000 000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</si>
  <si>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</si>
  <si>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</si>
  <si>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</si>
  <si>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</si>
  <si>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1 09 00000 00 0000 000</t>
  </si>
  <si>
    <t>ЗАДОЛЖЕННОСТЬ И ПЕРЕРАСЧЕТЫ ПО ОТМЕНЕННЫМ НАЛОГАМ, СБОРАМ И ИНЫМ ОБЯЗАТЕЛЬНЫМ ПЛАТЕЖАМ</t>
  </si>
  <si>
    <t>(тысяч рублей)</t>
  </si>
  <si>
    <t>1 05 00000 00 0000 000</t>
  </si>
  <si>
    <t>НАЛОГИ НА СОВОКУПНЫЙ ДОХОД</t>
  </si>
  <si>
    <t>Таблица 1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</si>
  <si>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</si>
  <si>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</si>
  <si>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</si>
  <si>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2 02 40000 00 0000 150</t>
  </si>
  <si>
    <t>2 03 02000 02 0000 150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</si>
  <si>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</si>
  <si>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</si>
  <si>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</si>
  <si>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</si>
  <si>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Безвозмездные поступления от государственных (муниципальных) организаций в бюджеты субъектов Российской Федерации</t>
  </si>
  <si>
    <t>1 08 06000 01 0000 110</t>
  </si>
  <si>
    <t>1 08 07000 01 0000 110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</si>
  <si>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</si>
  <si>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</si>
  <si>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</si>
  <si>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</si>
  <si>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 соответствии со сметой расходов на проведение государственной экологической экспертизы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</si>
  <si>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</si>
  <si>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</si>
  <si>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</si>
  <si>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</si>
  <si>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</si>
  <si>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 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</si>
  <si>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</si>
  <si>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</si>
  <si>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</si>
  <si>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</si>
  <si>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1 17 05000 00 0000 180</t>
  </si>
  <si>
    <t>Прочие неналоговые доходы</t>
  </si>
  <si>
    <t>Налог на профессиональный доход</t>
  </si>
  <si>
    <t>1 05 06000 01 0000 110</t>
  </si>
  <si>
    <t>1 08 02000 01 0000 110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</si>
  <si>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</si>
  <si>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</si>
  <si>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</si>
  <si>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1 17 01000 00 0000 180</t>
  </si>
  <si>
    <t>Невыясненные поступления</t>
  </si>
  <si>
    <t>Субвенции бюджетам бюджетной системы Российской Федерации</t>
  </si>
  <si>
    <t>2 18 00000 00 0000 000</t>
  </si>
  <si>
    <t>2 19 00000 00 0 000 000</t>
  </si>
  <si>
    <t>Отклонения</t>
  </si>
  <si>
    <t>% исполнения</t>
  </si>
  <si>
    <t>План по закону о бюджете от 21.12.2021 №148-оз</t>
  </si>
  <si>
    <t>Уточненные бюджетные назначения 
(в редакции от 07.10.2022   №107-оз)</t>
  </si>
  <si>
    <t>НАЛОГИ, СБОРЫ И РЕГУЛЯРНЫЕ ПЛАТЕЖИ ЗА ПОЛЬЗОВАНИЕ ПРИРОДНЫМИ РЕСУРСАМИ</t>
  </si>
  <si>
    <t>Сборы за пользование объектами животного мира и за 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</si>
  <si>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 въездом в Российскую Федерацию или выездом из Российской Федерации</t>
  </si>
  <si>
    <t>Государственная пошлина за государственную регистрацию, а также за совершение прочих юридически значимых действий</t>
  </si>
  <si>
    <t>ДОХОДЫ ОТ ИСПОЛЬЗОВАНИЯ ИМУЩЕСТВА, НАХОДЯЩЕГОСЯ В ГОСУДАРСТВЕННОЙ И МУНИЦИПАЛЬНОЙ СОБСТВЕННОСТИ</t>
  </si>
  <si>
    <t>Доходы в виде прибыли, приходящейся на доли в уставных (складочных) капиталах хозяйственных товариществ и 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</si>
  <si>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 передачу в возмездное пользование государственного и 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 том числе казенных)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</si>
  <si>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</si>
  <si>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</si>
  <si>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</si>
  <si>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</si>
  <si>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1 12 02000 00 0000 120</t>
  </si>
  <si>
    <t>ДОХОДЫ ОТ ОКАЗАНИЯ ПЛАТНЫХ УСЛУГ И КОМПЕНСАЦИИ ЗАТРАТ ГОСУДАРСТВА</t>
  </si>
  <si>
    <t>ДОХОДЫ ОТ ПРОДАЖИ МАТЕРИАЛЬНЫХ И НЕМАТЕРИАЛЬНЫХ АКТИВОВ</t>
  </si>
  <si>
    <t>Доходы от реализации имущества, находящегося в государственной и муниципальной собственности (за исключением движимого имущества бюджетных и автономных учреждений, а также имущества государственных и муниципальных унитарных предприятий, в том числе казенных)</t>
  </si>
  <si>
    <t>Доходы от продажи земельных участков, находящихся в государственной и муниципальной собственности</t>
  </si>
  <si>
    <t>1 16 09000 00 0000 140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</si>
  <si>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</si>
  <si>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2 02 10000 00 0000 150</t>
  </si>
  <si>
    <t>Дотации бюджетам бюджетной системы Российской Федерации</t>
  </si>
  <si>
    <t>БЕЗВОЗМЕЗДНЫЕ ПОСТУПЛЕНИЯ ОТ ГОСУДАРСТВЕННЫХ (МУНИЦИПАЛЬНЫХ) ОРГАНИЗАЦИЙ</t>
  </si>
  <si>
    <t>2 04 00000 00 0000 000</t>
  </si>
  <si>
    <t>БЕЗВОЗМЕЗДНЫЕ ПОСТУПЛЕНИЯ ОТ НЕГОСУДАРСТВЕННЫХ ОРГАНИЗАЦИЙ</t>
  </si>
  <si>
    <t>2 04 02000 02 0000 150</t>
  </si>
  <si>
    <t>2 07 00000 00 0000 000</t>
  </si>
  <si>
    <t>2 07 02000 02 0000 150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</si>
  <si>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</si>
  <si>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2 18 02000 02 0000 150</t>
  </si>
  <si>
    <t>Доходы бюджетов субъектов Российской Федерации от возврата организациями остатков субсидий прошлых лет</t>
  </si>
  <si>
    <t>2 18 25021 02 0000 150</t>
  </si>
  <si>
    <t>Доходы бюджетов субъектов Российской Федерации от возврата остатков субсидий на стимулирование программ развития жилищного строительства субъектов Российской Федерации из бюджетов муниципальных образований</t>
  </si>
  <si>
    <t>2 18 25555 02 0000 150</t>
  </si>
  <si>
    <t>Доходы бюджетов субъектов Российской Федерации от возврата остатков субсидий на реализацию программ формирования современной городской среды из бюджетов муниципальных образований</t>
  </si>
  <si>
    <t>2 18 27112 02 0000 150</t>
  </si>
  <si>
    <t>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</t>
  </si>
  <si>
    <t>2 18 35118 02 0000 150</t>
  </si>
  <si>
    <t>Доходы бюджетов субъектов Российской Федерации от 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образований</t>
  </si>
  <si>
    <t>2 18 35120 02 0000 150</t>
  </si>
  <si>
    <t>Доходы бюджетов субъектов Российской Федерации от 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 Российской Федерации из бюджетов муниципальных образований</t>
  </si>
  <si>
    <t>2 18 45393 02 0000 150</t>
  </si>
  <si>
    <t>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муниципальных образований</t>
  </si>
  <si>
    <t>2 18 55622 02 0000 150</t>
  </si>
  <si>
    <t>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</t>
  </si>
  <si>
    <t>2 18 55849 02 0000 150</t>
  </si>
  <si>
    <t>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</t>
  </si>
  <si>
    <t>2 18 60010 02 0000 150</t>
  </si>
  <si>
    <t>Доходы бюджетов субъектов Российской Федерации от 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</si>
  <si>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2 18 71030 02 0000 150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</si>
  <si>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</si>
  <si>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2 18 90000 02 0000 150</t>
  </si>
  <si>
    <t>Доходы бюджетов субъектов Российской Федерации от возврата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</si>
  <si>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Исполнение в 2022 году приложения 1 к областному закону
"Об областном бюджете Ленинградской области на 2022 год и на плановый период 2023 и 2024 годов"</t>
  </si>
  <si>
    <t xml:space="preserve">"Прогнозируемые поступления налоговых, неналоговых доходов и безвозмездных поступлений  по кодам видов доходов в областной бюджет Ленинградской области
 на 2022 год"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</si>
</sst>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7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165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K86"/>
  <sheetViews>
    <sheetView tabSelected="1" zoomScale="99" zoomScaleNormal="99" workbookViewId="0">
      <selection activeCell="D13" sqref="D13"/>
    </sheetView>
  </sheetViews>
  <sheetFormatPr defaultRowHeight="15.75" x14ac:dyDescent="0.25"/>
  <cols>
    <col min="1" max="1" width="29.7109375" style="4" customWidth="1"/>
    <col min="2" max="2" width="83" style="33" customWidth="1"/>
    <col min="3" max="3" width="20.85546875" style="10" customWidth="1"/>
    <col min="4" max="5" width="18.28515625" style="10" customWidth="1"/>
    <col min="6" max="6" width="19.42578125" style="10" customWidth="1"/>
    <col min="7" max="7" width="21.42578125" style="10" customWidth="1"/>
    <col min="8" max="8" width="22" style="10" customWidth="1"/>
    <col min="9" max="9" width="9.140625" style="4"/>
    <col min="10" max="10" width="33" style="5" customWidth="1"/>
    <col min="11" max="11" width="71.42578125" style="5" customWidth="1"/>
    <col min="12" max="16384" width="9.140625" style="4"/>
  </cols>
  <sheetData>
    <row r="1" spans="1:11" x14ac:dyDescent="0.25">
      <c r="A1" s="1"/>
      <c r="B1" s="2"/>
      <c r="C1" s="3"/>
      <c r="D1" s="3"/>
      <c r="E1" s="3"/>
      <c r="F1" s="3"/>
      <c r="G1" s="43" t="s">
        <v>78</v>
      </c>
      <c r="H1" s="43"/>
    </row>
    <row r="2" spans="1:11" ht="46.5" customHeight="1" x14ac:dyDescent="0.25">
      <c r="A2" s="44" t="s">
        <v>174</v>
      </c>
      <c r="B2" s="44"/>
      <c r="C2" s="44"/>
      <c r="D2" s="44"/>
      <c r="E2" s="44"/>
      <c r="F2" s="44"/>
      <c r="G2" s="44"/>
      <c r="H2" s="44"/>
    </row>
    <row r="3" spans="1:11" ht="40.5" customHeight="1" x14ac:dyDescent="0.3">
      <c r="A3" s="45" t="s">
        <v>175</v>
      </c>
      <c r="B3" s="45"/>
      <c r="C3" s="45"/>
      <c r="D3" s="45"/>
      <c r="E3" s="45"/>
      <c r="F3" s="45"/>
      <c r="G3" s="45"/>
      <c r="H3" s="45"/>
    </row>
    <row r="4" spans="1:11" x14ac:dyDescent="0.25">
      <c r="A4" s="6"/>
      <c r="B4" s="7"/>
      <c r="C4" s="6"/>
      <c r="D4" s="6"/>
      <c r="E4" s="6"/>
      <c r="F4" s="6"/>
      <c r="G4" s="6"/>
      <c r="H4" s="6"/>
    </row>
    <row r="5" spans="1:11" x14ac:dyDescent="0.25">
      <c r="A5" s="8"/>
      <c r="B5" s="9"/>
      <c r="H5" s="11" t="s">
        <v>75</v>
      </c>
    </row>
    <row r="6" spans="1:11" s="15" customFormat="1" ht="94.5" x14ac:dyDescent="0.2">
      <c r="A6" s="12" t="s">
        <v>3</v>
      </c>
      <c r="B6" s="13" t="s">
        <v>4</v>
      </c>
      <c r="C6" s="14" t="s">
        <v>121</v>
      </c>
      <c r="D6" s="14" t="s">
        <v>122</v>
      </c>
      <c r="E6" s="14" t="s">
        <v>119</v>
      </c>
      <c r="F6" s="14" t="s">
        <v>10</v>
      </c>
      <c r="G6" s="14" t="s">
        <v>119</v>
      </c>
      <c r="H6" s="14" t="s">
        <v>120</v>
      </c>
      <c r="J6" s="16"/>
      <c r="K6" s="16"/>
    </row>
    <row r="7" spans="1:11" x14ac:dyDescent="0.25">
      <c r="A7" s="17" t="s">
        <v>5</v>
      </c>
      <c r="B7" s="18" t="s">
        <v>6</v>
      </c>
      <c r="C7" s="19" t="s">
        <v>7</v>
      </c>
      <c r="D7" s="19" t="s">
        <v>11</v>
      </c>
      <c r="E7" s="19" t="s">
        <v>12</v>
      </c>
      <c r="F7" s="19" t="s">
        <v>16</v>
      </c>
      <c r="G7" s="19" t="s">
        <v>13</v>
      </c>
      <c r="H7" s="19" t="s">
        <v>14</v>
      </c>
    </row>
    <row r="8" spans="1:11" s="20" customFormat="1" x14ac:dyDescent="0.2">
      <c r="A8" s="34"/>
      <c r="B8" s="35" t="s">
        <v>17</v>
      </c>
      <c r="C8" s="14">
        <f>C9+C61</f>
        <v>160444130</v>
      </c>
      <c r="D8" s="14">
        <f>D9+D61</f>
        <v>180379955</v>
      </c>
      <c r="E8" s="14">
        <f>D8-C8</f>
        <v>19935825</v>
      </c>
      <c r="F8" s="14">
        <f>F9+F61</f>
        <v>192240126.30000004</v>
      </c>
      <c r="G8" s="14">
        <f t="shared" ref="G8:G63" si="0">F8-D8</f>
        <v>11860171.300000042</v>
      </c>
      <c r="H8" s="14">
        <f t="shared" ref="H8:H63" si="1">F8/D8*100</f>
        <v>106.57510492227367</v>
      </c>
      <c r="J8" s="21"/>
      <c r="K8" s="21"/>
    </row>
    <row r="9" spans="1:11" s="20" customFormat="1" x14ac:dyDescent="0.2">
      <c r="A9" s="36" t="s">
        <v>18</v>
      </c>
      <c r="B9" s="35" t="s">
        <v>19</v>
      </c>
      <c r="C9" s="22">
        <v>143428171.80000001</v>
      </c>
      <c r="D9" s="22">
        <v>154175063.69999999</v>
      </c>
      <c r="E9" s="22">
        <f t="shared" ref="E9:E63" si="2">D9-C9</f>
        <v>10746891.899999976</v>
      </c>
      <c r="F9" s="22">
        <v>165592932.70000005</v>
      </c>
      <c r="G9" s="22">
        <f t="shared" si="0"/>
        <v>11417869.00000006</v>
      </c>
      <c r="H9" s="22">
        <f t="shared" si="1"/>
        <v>107.40578192477184</v>
      </c>
      <c r="J9" s="23"/>
      <c r="K9" s="24"/>
    </row>
    <row r="10" spans="1:11" s="26" customFormat="1" x14ac:dyDescent="0.2">
      <c r="A10" s="37" t="s">
        <v>20</v>
      </c>
      <c r="B10" s="38" t="s">
        <v>21</v>
      </c>
      <c r="C10" s="25">
        <v>101307481.90000001</v>
      </c>
      <c r="D10" s="25">
        <v>107169334.3</v>
      </c>
      <c r="E10" s="25">
        <f t="shared" si="2"/>
        <v>5861852.3999999911</v>
      </c>
      <c r="F10" s="25">
        <f>F11+F12</f>
        <v>114562601.09999999</v>
      </c>
      <c r="G10" s="25">
        <f t="shared" si="0"/>
        <v>7393266.799999997</v>
      </c>
      <c r="H10" s="25">
        <f t="shared" si="1"/>
        <v>106.89867754455203</v>
      </c>
      <c r="J10" s="27"/>
      <c r="K10" s="28"/>
    </row>
    <row r="11" spans="1:11" s="20" customFormat="1" x14ac:dyDescent="0.2">
      <c r="A11" s="37" t="s">
        <v>22</v>
      </c>
      <c r="B11" s="38" t="s">
        <v>23</v>
      </c>
      <c r="C11" s="25">
        <v>65315000</v>
      </c>
      <c r="D11" s="25">
        <v>71176852.400000006</v>
      </c>
      <c r="E11" s="25">
        <f t="shared" si="2"/>
        <v>5861852.400000006</v>
      </c>
      <c r="F11" s="25">
        <v>74342353.5</v>
      </c>
      <c r="G11" s="25">
        <f t="shared" ref="G11:G60" si="3">F11-D11</f>
        <v>3165501.099999994</v>
      </c>
      <c r="H11" s="25">
        <f t="shared" ref="H11:H60" si="4">F11/D11*100</f>
        <v>104.44737438263003</v>
      </c>
      <c r="J11" s="27"/>
      <c r="K11" s="28"/>
    </row>
    <row r="12" spans="1:11" s="20" customFormat="1" x14ac:dyDescent="0.2">
      <c r="A12" s="37" t="s">
        <v>24</v>
      </c>
      <c r="B12" s="38" t="s">
        <v>25</v>
      </c>
      <c r="C12" s="25">
        <v>35992481.899999999</v>
      </c>
      <c r="D12" s="25">
        <v>35992481.899999999</v>
      </c>
      <c r="E12" s="25">
        <f t="shared" si="2"/>
        <v>0</v>
      </c>
      <c r="F12" s="25">
        <v>40220247.600000001</v>
      </c>
      <c r="G12" s="25">
        <f t="shared" si="3"/>
        <v>4227765.700000003</v>
      </c>
      <c r="H12" s="25">
        <f t="shared" si="4"/>
        <v>111.746246651582</v>
      </c>
      <c r="J12" s="27"/>
      <c r="K12" s="28"/>
    </row>
    <row r="13" spans="1:11" s="26" customFormat="1" ht="25.5" x14ac:dyDescent="0.2">
      <c r="A13" s="37" t="s">
        <v>26</v>
      </c>
      <c r="B13" s="38" t="s">
        <v>27</v>
      </c>
      <c r="C13" s="25">
        <v>11770902</v>
      </c>
      <c r="D13" s="25">
        <v>12013406</v>
      </c>
      <c r="E13" s="25">
        <f t="shared" si="2"/>
        <v>242504</v>
      </c>
      <c r="F13" s="25">
        <f>F14</f>
        <v>12946318</v>
      </c>
      <c r="G13" s="25">
        <f t="shared" si="3"/>
        <v>932912</v>
      </c>
      <c r="H13" s="25">
        <f t="shared" si="4"/>
        <v>107.76559120702322</v>
      </c>
      <c r="J13" s="27"/>
      <c r="K13" s="28"/>
    </row>
    <row r="14" spans="1:11" s="20" customFormat="1" ht="25.5" x14ac:dyDescent="0.2">
      <c r="A14" s="37" t="s">
        <v>28</v>
      </c>
      <c r="B14" s="38" t="s">
        <v>29</v>
      </c>
      <c r="C14" s="25">
        <v>11770902</v>
      </c>
      <c r="D14" s="25">
        <v>12013406</v>
      </c>
      <c r="E14" s="25">
        <f t="shared" si="2"/>
        <v>242504</v>
      </c>
      <c r="F14" s="25">
        <v>12946318</v>
      </c>
      <c r="G14" s="25">
        <f t="shared" si="3"/>
        <v>932912</v>
      </c>
      <c r="H14" s="25">
        <f t="shared" si="4"/>
        <v>107.76559120702322</v>
      </c>
      <c r="J14" s="27"/>
      <c r="K14" s="28"/>
    </row>
    <row r="15" spans="1:11" s="20" customFormat="1" x14ac:dyDescent="0.2">
      <c r="A15" s="37" t="s">
        <v>76</v>
      </c>
      <c r="B15" s="38" t="s">
        <v>77</v>
      </c>
      <c r="C15" s="25">
        <v>107000</v>
      </c>
      <c r="D15" s="25">
        <v>186000</v>
      </c>
      <c r="E15" s="25">
        <f t="shared" si="2"/>
        <v>79000</v>
      </c>
      <c r="F15" s="25">
        <f>F16</f>
        <v>289988.09999999998</v>
      </c>
      <c r="G15" s="25">
        <f t="shared" si="3"/>
        <v>103988.09999999998</v>
      </c>
      <c r="H15" s="25">
        <f t="shared" si="4"/>
        <v>155.90758064516129</v>
      </c>
      <c r="J15" s="27"/>
      <c r="K15" s="28"/>
    </row>
    <row r="16" spans="1:11" s="20" customFormat="1" x14ac:dyDescent="0.2">
      <c r="A16" s="37" t="s">
        <v>109</v>
      </c>
      <c r="B16" s="38" t="s">
        <v>108</v>
      </c>
      <c r="C16" s="25">
        <v>107000</v>
      </c>
      <c r="D16" s="25">
        <v>186000</v>
      </c>
      <c r="E16" s="25">
        <f t="shared" si="2"/>
        <v>79000</v>
      </c>
      <c r="F16" s="25">
        <v>289988.09999999998</v>
      </c>
      <c r="G16" s="25">
        <f t="shared" si="3"/>
        <v>103988.09999999998</v>
      </c>
      <c r="H16" s="25">
        <f t="shared" si="4"/>
        <v>155.90758064516129</v>
      </c>
      <c r="J16" s="27"/>
      <c r="K16" s="28"/>
    </row>
    <row r="17" spans="1:11" s="20" customFormat="1" x14ac:dyDescent="0.2">
      <c r="A17" s="37" t="s">
        <v>30</v>
      </c>
      <c r="B17" s="38" t="s">
        <v>31</v>
      </c>
      <c r="C17" s="25">
        <v>27311014</v>
      </c>
      <c r="D17" s="25">
        <v>28824106</v>
      </c>
      <c r="E17" s="25">
        <f t="shared" si="2"/>
        <v>1513092</v>
      </c>
      <c r="F17" s="25">
        <f>F18+F19+F20</f>
        <v>29184182.300000001</v>
      </c>
      <c r="G17" s="25">
        <f t="shared" si="3"/>
        <v>360076.30000000075</v>
      </c>
      <c r="H17" s="25">
        <f t="shared" si="4"/>
        <v>101.24921931663727</v>
      </c>
      <c r="J17" s="27"/>
      <c r="K17" s="28"/>
    </row>
    <row r="18" spans="1:11" s="26" customFormat="1" x14ac:dyDescent="0.2">
      <c r="A18" s="37" t="s">
        <v>32</v>
      </c>
      <c r="B18" s="38" t="s">
        <v>33</v>
      </c>
      <c r="C18" s="25">
        <v>23932527</v>
      </c>
      <c r="D18" s="25">
        <v>25627807</v>
      </c>
      <c r="E18" s="25">
        <f t="shared" si="2"/>
        <v>1695280</v>
      </c>
      <c r="F18" s="25">
        <v>25857770.800000001</v>
      </c>
      <c r="G18" s="25">
        <f t="shared" si="3"/>
        <v>229963.80000000075</v>
      </c>
      <c r="H18" s="25">
        <f t="shared" si="4"/>
        <v>100.89732141341629</v>
      </c>
      <c r="J18" s="27"/>
      <c r="K18" s="28"/>
    </row>
    <row r="19" spans="1:11" s="26" customFormat="1" x14ac:dyDescent="0.2">
      <c r="A19" s="37" t="s">
        <v>34</v>
      </c>
      <c r="B19" s="38" t="s">
        <v>35</v>
      </c>
      <c r="C19" s="25">
        <v>3345112</v>
      </c>
      <c r="D19" s="25">
        <v>3162924</v>
      </c>
      <c r="E19" s="25">
        <f t="shared" si="2"/>
        <v>-182188</v>
      </c>
      <c r="F19" s="25">
        <v>3293065.2</v>
      </c>
      <c r="G19" s="25">
        <f t="shared" si="3"/>
        <v>130141.20000000019</v>
      </c>
      <c r="H19" s="25">
        <f t="shared" si="4"/>
        <v>104.11458511175103</v>
      </c>
      <c r="J19" s="27"/>
      <c r="K19" s="28"/>
    </row>
    <row r="20" spans="1:11" s="26" customFormat="1" x14ac:dyDescent="0.2">
      <c r="A20" s="37" t="s">
        <v>36</v>
      </c>
      <c r="B20" s="38" t="s">
        <v>37</v>
      </c>
      <c r="C20" s="25">
        <v>33375</v>
      </c>
      <c r="D20" s="25">
        <v>33375</v>
      </c>
      <c r="E20" s="25">
        <f t="shared" si="2"/>
        <v>0</v>
      </c>
      <c r="F20" s="25">
        <v>33346.300000000003</v>
      </c>
      <c r="G20" s="25">
        <f t="shared" si="3"/>
        <v>-28.69999999999709</v>
      </c>
      <c r="H20" s="25">
        <f t="shared" si="4"/>
        <v>99.91400749063672</v>
      </c>
      <c r="J20" s="27"/>
      <c r="K20" s="28"/>
    </row>
    <row r="21" spans="1:11" s="26" customFormat="1" x14ac:dyDescent="0.2">
      <c r="A21" s="37" t="s">
        <v>38</v>
      </c>
      <c r="B21" s="38" t="s">
        <v>123</v>
      </c>
      <c r="C21" s="25">
        <v>409846</v>
      </c>
      <c r="D21" s="25">
        <v>499142</v>
      </c>
      <c r="E21" s="25">
        <f t="shared" si="2"/>
        <v>89296</v>
      </c>
      <c r="F21" s="25">
        <f>F22+F23</f>
        <v>1052667.8999999999</v>
      </c>
      <c r="G21" s="25">
        <f t="shared" si="3"/>
        <v>553525.89999999991</v>
      </c>
      <c r="H21" s="25">
        <f t="shared" si="4"/>
        <v>210.8954766379106</v>
      </c>
      <c r="J21" s="27"/>
      <c r="K21" s="28"/>
    </row>
    <row r="22" spans="1:11" s="26" customFormat="1" x14ac:dyDescent="0.2">
      <c r="A22" s="37" t="s">
        <v>39</v>
      </c>
      <c r="B22" s="38" t="s">
        <v>40</v>
      </c>
      <c r="C22" s="25">
        <v>409546</v>
      </c>
      <c r="D22" s="25">
        <v>498842</v>
      </c>
      <c r="E22" s="25">
        <f t="shared" si="2"/>
        <v>89296</v>
      </c>
      <c r="F22" s="25">
        <v>1051983.5</v>
      </c>
      <c r="G22" s="25">
        <f t="shared" si="3"/>
        <v>553141.5</v>
      </c>
      <c r="H22" s="25">
        <f t="shared" si="4"/>
        <v>210.88510991456212</v>
      </c>
      <c r="J22" s="27"/>
      <c r="K22" s="28"/>
    </row>
    <row r="23" spans="1:11" s="26" customFormat="1" ht="25.5" x14ac:dyDescent="0.2">
      <c r="A23" s="37" t="s">
        <v>41</v>
      </c>
      <c r="B23" s="38" t="s">
        <v>124</v>
      </c>
      <c r="C23" s="25">
        <v>300</v>
      </c>
      <c r="D23" s="25">
        <v>300</v>
      </c>
      <c r="E23" s="25">
        <f t="shared" si="2"/>
        <v>0</v>
      </c>
      <c r="F23" s="25">
        <v>684.4</v>
      </c>
      <c r="G23" s="25">
        <f t="shared" si="3"/>
        <v>384.4</v>
      </c>
      <c r="H23" s="25">
        <f t="shared" si="4"/>
        <v>228.13333333333335</v>
      </c>
      <c r="J23" s="27"/>
      <c r="K23" s="28"/>
    </row>
    <row r="24" spans="1:11" s="26" customFormat="1" x14ac:dyDescent="0.2">
      <c r="A24" s="37" t="s">
        <v>42</v>
      </c>
      <c r="B24" s="38" t="s">
        <v>43</v>
      </c>
      <c r="C24" s="25">
        <v>412825.3</v>
      </c>
      <c r="D24" s="25">
        <v>348734.5</v>
      </c>
      <c r="E24" s="25">
        <f t="shared" si="2"/>
        <v>-64090.799999999988</v>
      </c>
      <c r="F24" s="25">
        <f>F25+F26+F27</f>
        <v>336914.9</v>
      </c>
      <c r="G24" s="25">
        <f t="shared" si="3"/>
        <v>-11819.599999999977</v>
      </c>
      <c r="H24" s="25">
        <f t="shared" si="4"/>
        <v>96.610716748701392</v>
      </c>
      <c r="J24" s="27"/>
      <c r="K24" s="28"/>
    </row>
    <row r="25" spans="1:11" s="26" customFormat="1" ht="25.5" x14ac:dyDescent="0.2">
      <c r="A25" s="37" t="s">
        <v>110</v>
      </c>
      <c r="B25" s="38" t="s">
        <v>111</v>
      </c>
      <c r="C25" s="25">
        <v>0</v>
      </c>
      <c r="D25" s="25">
        <v>0</v>
      </c>
      <c r="E25" s="25">
        <f t="shared" si="2"/>
        <v>0</v>
      </c>
      <c r="F25" s="25">
        <v>44.2</v>
      </c>
      <c r="G25" s="25">
        <f t="shared" si="3"/>
        <v>44.2</v>
      </c>
      <c r="H25" s="25"/>
      <c r="J25" s="27"/>
      <c r="K25" s="28"/>
    </row>
    <row r="26" spans="1:11" s="26" customFormat="1" ht="38.25" x14ac:dyDescent="0.2">
      <c r="A26" s="37" t="s">
        <v>89</v>
      </c>
      <c r="B26" s="38" t="s">
        <v>125</v>
      </c>
      <c r="C26" s="25">
        <v>16654.5</v>
      </c>
      <c r="D26" s="25">
        <v>17476.099999999999</v>
      </c>
      <c r="E26" s="25">
        <f t="shared" si="2"/>
        <v>821.59999999999854</v>
      </c>
      <c r="F26" s="25">
        <v>20912</v>
      </c>
      <c r="G26" s="25">
        <f t="shared" si="3"/>
        <v>3435.9000000000015</v>
      </c>
      <c r="H26" s="25">
        <f t="shared" si="4"/>
        <v>119.66056500020028</v>
      </c>
      <c r="J26" s="27"/>
      <c r="K26" s="28"/>
    </row>
    <row r="27" spans="1:11" s="26" customFormat="1" ht="25.5" x14ac:dyDescent="0.2">
      <c r="A27" s="37" t="s">
        <v>90</v>
      </c>
      <c r="B27" s="38" t="s">
        <v>126</v>
      </c>
      <c r="C27" s="25">
        <v>396170.8</v>
      </c>
      <c r="D27" s="25">
        <v>331258.40000000002</v>
      </c>
      <c r="E27" s="25">
        <f t="shared" si="2"/>
        <v>-64912.399999999965</v>
      </c>
      <c r="F27" s="25">
        <v>315958.7</v>
      </c>
      <c r="G27" s="25">
        <f t="shared" si="3"/>
        <v>-15299.700000000012</v>
      </c>
      <c r="H27" s="25">
        <f t="shared" si="4"/>
        <v>95.38133976376146</v>
      </c>
      <c r="J27" s="27"/>
      <c r="K27" s="28"/>
    </row>
    <row r="28" spans="1:11" s="26" customFormat="1" ht="25.5" x14ac:dyDescent="0.2">
      <c r="A28" s="37" t="s">
        <v>73</v>
      </c>
      <c r="B28" s="38" t="s">
        <v>74</v>
      </c>
      <c r="C28" s="25">
        <v>0</v>
      </c>
      <c r="D28" s="25">
        <v>0</v>
      </c>
      <c r="E28" s="25">
        <f t="shared" si="2"/>
        <v>0</v>
      </c>
      <c r="F28" s="25">
        <v>8.8000000000000007</v>
      </c>
      <c r="G28" s="25">
        <f t="shared" si="3"/>
        <v>8.8000000000000007</v>
      </c>
      <c r="H28" s="25"/>
      <c r="J28" s="27"/>
      <c r="K28" s="28"/>
    </row>
    <row r="29" spans="1:11" s="26" customFormat="1" ht="25.5" x14ac:dyDescent="0.2">
      <c r="A29" s="37" t="s">
        <v>44</v>
      </c>
      <c r="B29" s="38" t="s">
        <v>127</v>
      </c>
      <c r="C29" s="25">
        <v>108926.5</v>
      </c>
      <c r="D29" s="25">
        <v>2756988</v>
      </c>
      <c r="E29" s="25">
        <f t="shared" si="2"/>
        <v>2648061.5</v>
      </c>
      <c r="F29" s="25">
        <f>F30+F31+F32+F33+F34+F35+F36+F37</f>
        <v>3097234.8000000003</v>
      </c>
      <c r="G29" s="25">
        <f t="shared" si="3"/>
        <v>340246.80000000028</v>
      </c>
      <c r="H29" s="25">
        <f t="shared" si="4"/>
        <v>112.34125066920859</v>
      </c>
      <c r="J29" s="27"/>
      <c r="K29" s="28"/>
    </row>
    <row r="30" spans="1:11" s="26" customFormat="1" ht="38.25" x14ac:dyDescent="0.2">
      <c r="A30" s="37" t="s">
        <v>45</v>
      </c>
      <c r="B30" s="38" t="s">
        <v>128</v>
      </c>
      <c r="C30" s="25">
        <v>34840.1</v>
      </c>
      <c r="D30" s="25">
        <v>13413.6</v>
      </c>
      <c r="E30" s="25">
        <f t="shared" si="2"/>
        <v>-21426.5</v>
      </c>
      <c r="F30" s="25">
        <v>13413.7</v>
      </c>
      <c r="G30" s="25">
        <f t="shared" si="3"/>
        <v>0.1000000000003638</v>
      </c>
      <c r="H30" s="25">
        <f t="shared" si="4"/>
        <v>100.00074551201766</v>
      </c>
      <c r="J30" s="27"/>
      <c r="K30" s="28"/>
    </row>
    <row r="31" spans="1:11" s="26" customFormat="1" x14ac:dyDescent="0.2">
      <c r="A31" s="37" t="s">
        <v>46</v>
      </c>
      <c r="B31" s="38" t="s">
        <v>47</v>
      </c>
      <c r="C31" s="25">
        <v>0</v>
      </c>
      <c r="D31" s="25">
        <v>2665295.7000000002</v>
      </c>
      <c r="E31" s="25">
        <f t="shared" si="2"/>
        <v>2665295.7000000002</v>
      </c>
      <c r="F31" s="25">
        <v>3000413.9</v>
      </c>
      <c r="G31" s="25">
        <f t="shared" si="3"/>
        <v>335118.19999999972</v>
      </c>
      <c r="H31" s="25">
        <f t="shared" si="4"/>
        <v>112.57339664038027</v>
      </c>
      <c r="J31" s="27"/>
      <c r="K31" s="28"/>
    </row>
    <row r="32" spans="1:11" s="26" customFormat="1" x14ac:dyDescent="0.2">
      <c r="A32" s="37" t="s">
        <v>48</v>
      </c>
      <c r="B32" s="38" t="s">
        <v>49</v>
      </c>
      <c r="C32" s="25">
        <v>251.2</v>
      </c>
      <c r="D32" s="25">
        <v>251.2</v>
      </c>
      <c r="E32" s="25">
        <f t="shared" si="2"/>
        <v>0</v>
      </c>
      <c r="F32" s="25">
        <v>251.2</v>
      </c>
      <c r="G32" s="25">
        <f t="shared" si="3"/>
        <v>0</v>
      </c>
      <c r="H32" s="25">
        <f t="shared" si="4"/>
        <v>100</v>
      </c>
      <c r="J32" s="27"/>
      <c r="K32" s="28"/>
    </row>
    <row r="33" spans="1:11" s="26" customFormat="1" ht="51" x14ac:dyDescent="0.2">
      <c r="A33" s="37" t="s">
        <v>50</v>
      </c>
      <c r="B33" s="38" t="s">
        <v>129</v>
      </c>
      <c r="C33" s="25">
        <v>69000</v>
      </c>
      <c r="D33" s="25">
        <v>69002.2</v>
      </c>
      <c r="E33" s="25">
        <f t="shared" si="2"/>
        <v>2.1999999999970896</v>
      </c>
      <c r="F33" s="25">
        <v>74071.600000000006</v>
      </c>
      <c r="G33" s="25">
        <f t="shared" si="3"/>
        <v>5069.4000000000087</v>
      </c>
      <c r="H33" s="25">
        <f t="shared" si="4"/>
        <v>107.34672227842013</v>
      </c>
      <c r="J33" s="27"/>
      <c r="K33" s="28"/>
    </row>
    <row r="34" spans="1:11" s="26" customFormat="1" ht="25.5" x14ac:dyDescent="0.2">
      <c r="A34" s="37" t="s">
        <v>112</v>
      </c>
      <c r="B34" s="38" t="s">
        <v>113</v>
      </c>
      <c r="C34" s="25">
        <v>0</v>
      </c>
      <c r="D34" s="25">
        <v>0</v>
      </c>
      <c r="E34" s="25">
        <f t="shared" si="2"/>
        <v>0</v>
      </c>
      <c r="F34" s="25">
        <v>55.1</v>
      </c>
      <c r="G34" s="25">
        <f t="shared" si="3"/>
        <v>55.1</v>
      </c>
      <c r="H34" s="25"/>
      <c r="J34" s="27"/>
      <c r="K34" s="28"/>
    </row>
    <row r="35" spans="1:11" s="26" customFormat="1" ht="38.25" x14ac:dyDescent="0.2">
      <c r="A35" s="37" t="s">
        <v>130</v>
      </c>
      <c r="B35" s="38" t="s">
        <v>131</v>
      </c>
      <c r="C35" s="25">
        <v>0</v>
      </c>
      <c r="D35" s="25">
        <v>0</v>
      </c>
      <c r="E35" s="25">
        <f t="shared" si="2"/>
        <v>0</v>
      </c>
      <c r="F35" s="25">
        <v>3</v>
      </c>
      <c r="G35" s="25">
        <f t="shared" si="3"/>
        <v>3</v>
      </c>
      <c r="H35" s="25"/>
      <c r="J35" s="27"/>
      <c r="K35" s="28"/>
    </row>
    <row r="36" spans="1:11" s="26" customFormat="1" x14ac:dyDescent="0.2">
      <c r="A36" s="37" t="s">
        <v>51</v>
      </c>
      <c r="B36" s="38" t="s">
        <v>52</v>
      </c>
      <c r="C36" s="25">
        <v>4835.2</v>
      </c>
      <c r="D36" s="25">
        <v>9025.2999999999993</v>
      </c>
      <c r="E36" s="25">
        <f t="shared" si="2"/>
        <v>4190.0999999999995</v>
      </c>
      <c r="F36" s="25">
        <v>9025.2999999999993</v>
      </c>
      <c r="G36" s="25">
        <f t="shared" si="3"/>
        <v>0</v>
      </c>
      <c r="H36" s="25">
        <f t="shared" si="4"/>
        <v>100</v>
      </c>
      <c r="J36" s="27"/>
      <c r="K36" s="28"/>
    </row>
    <row r="37" spans="1:11" s="26" customFormat="1" ht="51" x14ac:dyDescent="0.2">
      <c r="A37" s="37" t="s">
        <v>132</v>
      </c>
      <c r="B37" s="38" t="s">
        <v>133</v>
      </c>
      <c r="C37" s="25">
        <v>0</v>
      </c>
      <c r="D37" s="25">
        <v>0</v>
      </c>
      <c r="E37" s="25">
        <f t="shared" si="2"/>
        <v>0</v>
      </c>
      <c r="F37" s="25">
        <v>1</v>
      </c>
      <c r="G37" s="25">
        <f t="shared" si="3"/>
        <v>1</v>
      </c>
      <c r="H37" s="25"/>
      <c r="J37" s="27"/>
      <c r="K37" s="28"/>
    </row>
    <row r="38" spans="1:11" s="26" customFormat="1" x14ac:dyDescent="0.2">
      <c r="A38" s="37" t="s">
        <v>53</v>
      </c>
      <c r="B38" s="38" t="s">
        <v>54</v>
      </c>
      <c r="C38" s="25">
        <v>447154.7</v>
      </c>
      <c r="D38" s="25">
        <v>447154.7</v>
      </c>
      <c r="E38" s="25">
        <f t="shared" si="2"/>
        <v>0</v>
      </c>
      <c r="F38" s="25">
        <f>F39+F40+F41</f>
        <v>440922.8</v>
      </c>
      <c r="G38" s="25">
        <f t="shared" si="3"/>
        <v>-6231.9000000000233</v>
      </c>
      <c r="H38" s="25">
        <f t="shared" si="4"/>
        <v>98.606321257497669</v>
      </c>
      <c r="J38" s="27"/>
      <c r="K38" s="28"/>
    </row>
    <row r="39" spans="1:11" s="26" customFormat="1" x14ac:dyDescent="0.2">
      <c r="A39" s="37" t="s">
        <v>55</v>
      </c>
      <c r="B39" s="38" t="s">
        <v>56</v>
      </c>
      <c r="C39" s="25">
        <v>202800</v>
      </c>
      <c r="D39" s="25">
        <v>202800</v>
      </c>
      <c r="E39" s="25">
        <f t="shared" si="2"/>
        <v>0</v>
      </c>
      <c r="F39" s="25">
        <v>148887.79999999999</v>
      </c>
      <c r="G39" s="25">
        <f t="shared" si="3"/>
        <v>-53912.200000000012</v>
      </c>
      <c r="H39" s="25">
        <f t="shared" si="4"/>
        <v>73.41607495069033</v>
      </c>
      <c r="J39" s="27"/>
      <c r="K39" s="28"/>
    </row>
    <row r="40" spans="1:11" s="26" customFormat="1" x14ac:dyDescent="0.2">
      <c r="A40" s="37" t="s">
        <v>134</v>
      </c>
      <c r="B40" s="38" t="s">
        <v>57</v>
      </c>
      <c r="C40" s="25">
        <v>7953</v>
      </c>
      <c r="D40" s="25">
        <v>7953</v>
      </c>
      <c r="E40" s="25">
        <f t="shared" si="2"/>
        <v>0</v>
      </c>
      <c r="F40" s="25">
        <v>46418.7</v>
      </c>
      <c r="G40" s="25">
        <f t="shared" si="3"/>
        <v>38465.699999999997</v>
      </c>
      <c r="H40" s="25">
        <f t="shared" si="4"/>
        <v>583.66276876650318</v>
      </c>
      <c r="J40" s="27"/>
      <c r="K40" s="28"/>
    </row>
    <row r="41" spans="1:11" s="26" customFormat="1" x14ac:dyDescent="0.2">
      <c r="A41" s="37" t="s">
        <v>58</v>
      </c>
      <c r="B41" s="38" t="s">
        <v>59</v>
      </c>
      <c r="C41" s="25">
        <v>236401.7</v>
      </c>
      <c r="D41" s="25">
        <v>236401.7</v>
      </c>
      <c r="E41" s="25">
        <f t="shared" si="2"/>
        <v>0</v>
      </c>
      <c r="F41" s="25">
        <v>245616.3</v>
      </c>
      <c r="G41" s="25">
        <f t="shared" si="3"/>
        <v>9214.5999999999767</v>
      </c>
      <c r="H41" s="25">
        <f t="shared" si="4"/>
        <v>103.89785691050444</v>
      </c>
      <c r="J41" s="27"/>
      <c r="K41" s="28"/>
    </row>
    <row r="42" spans="1:11" s="26" customFormat="1" x14ac:dyDescent="0.2">
      <c r="A42" s="37" t="s">
        <v>60</v>
      </c>
      <c r="B42" s="38" t="s">
        <v>135</v>
      </c>
      <c r="C42" s="25">
        <v>176581.9</v>
      </c>
      <c r="D42" s="25">
        <v>276883.09999999998</v>
      </c>
      <c r="E42" s="25">
        <f t="shared" si="2"/>
        <v>100301.19999999998</v>
      </c>
      <c r="F42" s="25">
        <f>F43+F44</f>
        <v>385428.30000000005</v>
      </c>
      <c r="G42" s="25">
        <f t="shared" si="3"/>
        <v>108545.20000000007</v>
      </c>
      <c r="H42" s="25">
        <f t="shared" si="4"/>
        <v>139.20253709959186</v>
      </c>
      <c r="J42" s="27"/>
      <c r="K42" s="28"/>
    </row>
    <row r="43" spans="1:11" s="26" customFormat="1" x14ac:dyDescent="0.2">
      <c r="A43" s="37" t="s">
        <v>61</v>
      </c>
      <c r="B43" s="38" t="s">
        <v>62</v>
      </c>
      <c r="C43" s="25">
        <v>158869.70000000001</v>
      </c>
      <c r="D43" s="25">
        <v>160015.70000000001</v>
      </c>
      <c r="E43" s="25">
        <f t="shared" si="2"/>
        <v>1146</v>
      </c>
      <c r="F43" s="25">
        <v>186038.1</v>
      </c>
      <c r="G43" s="25">
        <f t="shared" si="3"/>
        <v>26022.399999999994</v>
      </c>
      <c r="H43" s="25">
        <f t="shared" si="4"/>
        <v>116.26240425158281</v>
      </c>
      <c r="J43" s="27"/>
      <c r="K43" s="28"/>
    </row>
    <row r="44" spans="1:11" s="26" customFormat="1" x14ac:dyDescent="0.2">
      <c r="A44" s="37" t="s">
        <v>63</v>
      </c>
      <c r="B44" s="38" t="s">
        <v>64</v>
      </c>
      <c r="C44" s="25">
        <v>17712.2</v>
      </c>
      <c r="D44" s="25">
        <v>116867.4</v>
      </c>
      <c r="E44" s="25">
        <f t="shared" si="2"/>
        <v>99155.199999999997</v>
      </c>
      <c r="F44" s="25">
        <v>199390.2</v>
      </c>
      <c r="G44" s="25">
        <f t="shared" si="3"/>
        <v>82522.800000000017</v>
      </c>
      <c r="H44" s="25">
        <f t="shared" si="4"/>
        <v>170.61233500531375</v>
      </c>
      <c r="J44" s="27"/>
      <c r="K44" s="28"/>
    </row>
    <row r="45" spans="1:11" s="26" customFormat="1" x14ac:dyDescent="0.2">
      <c r="A45" s="37" t="s">
        <v>65</v>
      </c>
      <c r="B45" s="38" t="s">
        <v>136</v>
      </c>
      <c r="C45" s="25">
        <v>2636.9</v>
      </c>
      <c r="D45" s="25">
        <v>26726.6</v>
      </c>
      <c r="E45" s="25">
        <f t="shared" si="2"/>
        <v>24089.699999999997</v>
      </c>
      <c r="F45" s="25">
        <f>F46+F47</f>
        <v>152716.1</v>
      </c>
      <c r="G45" s="25">
        <f t="shared" si="3"/>
        <v>125989.5</v>
      </c>
      <c r="H45" s="25">
        <f t="shared" si="4"/>
        <v>571.40115091332234</v>
      </c>
      <c r="J45" s="27"/>
      <c r="K45" s="28"/>
    </row>
    <row r="46" spans="1:11" s="26" customFormat="1" ht="51" x14ac:dyDescent="0.2">
      <c r="A46" s="37" t="s">
        <v>66</v>
      </c>
      <c r="B46" s="38" t="s">
        <v>137</v>
      </c>
      <c r="C46" s="25">
        <v>975.7</v>
      </c>
      <c r="D46" s="25">
        <v>18628.3</v>
      </c>
      <c r="E46" s="25">
        <f t="shared" si="2"/>
        <v>17652.599999999999</v>
      </c>
      <c r="F46" s="25">
        <v>57144.3</v>
      </c>
      <c r="G46" s="25">
        <f t="shared" si="3"/>
        <v>38516</v>
      </c>
      <c r="H46" s="25">
        <f t="shared" si="4"/>
        <v>306.76068132894574</v>
      </c>
      <c r="J46" s="27"/>
      <c r="K46" s="28"/>
    </row>
    <row r="47" spans="1:11" s="26" customFormat="1" ht="25.5" x14ac:dyDescent="0.2">
      <c r="A47" s="37" t="s">
        <v>67</v>
      </c>
      <c r="B47" s="38" t="s">
        <v>138</v>
      </c>
      <c r="C47" s="25">
        <v>1661.2</v>
      </c>
      <c r="D47" s="25">
        <v>8098.3</v>
      </c>
      <c r="E47" s="25">
        <f t="shared" si="2"/>
        <v>6437.1</v>
      </c>
      <c r="F47" s="25">
        <v>95571.8</v>
      </c>
      <c r="G47" s="25">
        <f t="shared" si="3"/>
        <v>87473.5</v>
      </c>
      <c r="H47" s="25">
        <f t="shared" si="4"/>
        <v>1180.1464504896089</v>
      </c>
      <c r="J47" s="27"/>
      <c r="K47" s="28"/>
    </row>
    <row r="48" spans="1:11" s="26" customFormat="1" x14ac:dyDescent="0.2">
      <c r="A48" s="37" t="s">
        <v>68</v>
      </c>
      <c r="B48" s="38" t="s">
        <v>91</v>
      </c>
      <c r="C48" s="25">
        <v>7380</v>
      </c>
      <c r="D48" s="25">
        <v>7356.8</v>
      </c>
      <c r="E48" s="25">
        <f t="shared" si="2"/>
        <v>-23.199999999999818</v>
      </c>
      <c r="F48" s="25">
        <f>F49+F50</f>
        <v>10863.1</v>
      </c>
      <c r="G48" s="25">
        <f t="shared" si="3"/>
        <v>3506.3</v>
      </c>
      <c r="H48" s="25">
        <f t="shared" si="4"/>
        <v>147.6606676816007</v>
      </c>
      <c r="J48" s="27"/>
      <c r="K48" s="28"/>
    </row>
    <row r="49" spans="1:11" s="26" customFormat="1" ht="25.5" x14ac:dyDescent="0.2">
      <c r="A49" s="37" t="s">
        <v>92</v>
      </c>
      <c r="B49" s="38" t="s">
        <v>93</v>
      </c>
      <c r="C49" s="25">
        <v>6959.2</v>
      </c>
      <c r="D49" s="25">
        <v>6936</v>
      </c>
      <c r="E49" s="25">
        <f t="shared" si="2"/>
        <v>-23.199999999999818</v>
      </c>
      <c r="F49" s="25">
        <v>10592.4</v>
      </c>
      <c r="G49" s="25">
        <f t="shared" si="3"/>
        <v>3656.3999999999996</v>
      </c>
      <c r="H49" s="25">
        <f t="shared" si="4"/>
        <v>152.71626297577853</v>
      </c>
      <c r="J49" s="27"/>
      <c r="K49" s="28"/>
    </row>
    <row r="50" spans="1:11" s="26" customFormat="1" ht="38.25" x14ac:dyDescent="0.2">
      <c r="A50" s="37" t="s">
        <v>94</v>
      </c>
      <c r="B50" s="38" t="s">
        <v>95</v>
      </c>
      <c r="C50" s="25">
        <v>420.8</v>
      </c>
      <c r="D50" s="25">
        <v>420.8</v>
      </c>
      <c r="E50" s="25">
        <f t="shared" si="2"/>
        <v>0</v>
      </c>
      <c r="F50" s="25">
        <v>270.7</v>
      </c>
      <c r="G50" s="25">
        <f t="shared" si="3"/>
        <v>-150.10000000000002</v>
      </c>
      <c r="H50" s="25">
        <f t="shared" si="4"/>
        <v>64.329847908745236</v>
      </c>
      <c r="J50" s="29"/>
      <c r="K50" s="28"/>
    </row>
    <row r="51" spans="1:11" s="26" customFormat="1" x14ac:dyDescent="0.2">
      <c r="A51" s="37" t="s">
        <v>69</v>
      </c>
      <c r="B51" s="38" t="s">
        <v>70</v>
      </c>
      <c r="C51" s="25">
        <v>855229</v>
      </c>
      <c r="D51" s="25">
        <v>1107965.7</v>
      </c>
      <c r="E51" s="25">
        <f t="shared" si="2"/>
        <v>252736.69999999995</v>
      </c>
      <c r="F51" s="25">
        <f>F52+F53+F54+F55+F56+F57</f>
        <v>1217820.7000000002</v>
      </c>
      <c r="G51" s="25">
        <f t="shared" si="3"/>
        <v>109855.00000000023</v>
      </c>
      <c r="H51" s="25">
        <f t="shared" si="4"/>
        <v>109.91501812736624</v>
      </c>
      <c r="J51" s="29"/>
      <c r="K51" s="28"/>
    </row>
    <row r="52" spans="1:11" s="26" customFormat="1" ht="25.5" x14ac:dyDescent="0.2">
      <c r="A52" s="37" t="s">
        <v>96</v>
      </c>
      <c r="B52" s="38" t="s">
        <v>97</v>
      </c>
      <c r="C52" s="25">
        <v>811607.4</v>
      </c>
      <c r="D52" s="25">
        <v>1018244.2</v>
      </c>
      <c r="E52" s="25">
        <f t="shared" si="2"/>
        <v>206636.79999999993</v>
      </c>
      <c r="F52" s="25">
        <v>1065863.8</v>
      </c>
      <c r="G52" s="25">
        <f t="shared" si="3"/>
        <v>47619.600000000093</v>
      </c>
      <c r="H52" s="25">
        <f t="shared" si="4"/>
        <v>104.67663847238218</v>
      </c>
      <c r="J52" s="29"/>
      <c r="K52" s="28"/>
    </row>
    <row r="53" spans="1:11" s="26" customFormat="1" ht="25.5" x14ac:dyDescent="0.2">
      <c r="A53" s="37" t="s">
        <v>98</v>
      </c>
      <c r="B53" s="38" t="s">
        <v>99</v>
      </c>
      <c r="C53" s="25">
        <v>1723.4</v>
      </c>
      <c r="D53" s="25">
        <v>2223</v>
      </c>
      <c r="E53" s="25">
        <f t="shared" si="2"/>
        <v>499.59999999999991</v>
      </c>
      <c r="F53" s="25">
        <v>2208.1</v>
      </c>
      <c r="G53" s="25">
        <f t="shared" si="3"/>
        <v>-14.900000000000091</v>
      </c>
      <c r="H53" s="25">
        <f t="shared" si="4"/>
        <v>99.329734592892478</v>
      </c>
      <c r="J53" s="29"/>
      <c r="K53" s="28"/>
    </row>
    <row r="54" spans="1:11" s="26" customFormat="1" ht="63.75" x14ac:dyDescent="0.2">
      <c r="A54" s="37" t="s">
        <v>100</v>
      </c>
      <c r="B54" s="38" t="s">
        <v>101</v>
      </c>
      <c r="C54" s="25">
        <v>8676.5</v>
      </c>
      <c r="D54" s="25">
        <v>10127.200000000001</v>
      </c>
      <c r="E54" s="25">
        <f t="shared" si="2"/>
        <v>1450.7000000000007</v>
      </c>
      <c r="F54" s="25">
        <v>54549.4</v>
      </c>
      <c r="G54" s="25">
        <f t="shared" si="3"/>
        <v>44422.2</v>
      </c>
      <c r="H54" s="25">
        <f t="shared" si="4"/>
        <v>538.6424678094636</v>
      </c>
      <c r="J54" s="29"/>
      <c r="K54" s="28"/>
    </row>
    <row r="55" spans="1:11" s="26" customFormat="1" ht="38.25" x14ac:dyDescent="0.2">
      <c r="A55" s="37" t="s">
        <v>139</v>
      </c>
      <c r="B55" s="38" t="s">
        <v>140</v>
      </c>
      <c r="C55" s="25">
        <v>0</v>
      </c>
      <c r="D55" s="25">
        <v>0</v>
      </c>
      <c r="E55" s="25">
        <f t="shared" si="2"/>
        <v>0</v>
      </c>
      <c r="F55" s="25">
        <v>879.5</v>
      </c>
      <c r="G55" s="25">
        <f t="shared" si="3"/>
        <v>879.5</v>
      </c>
      <c r="H55" s="25"/>
      <c r="J55" s="29"/>
      <c r="K55" s="28"/>
    </row>
    <row r="56" spans="1:11" s="26" customFormat="1" x14ac:dyDescent="0.2">
      <c r="A56" s="37" t="s">
        <v>102</v>
      </c>
      <c r="B56" s="38" t="s">
        <v>103</v>
      </c>
      <c r="C56" s="25">
        <v>9221.7000000000007</v>
      </c>
      <c r="D56" s="25">
        <v>49371.3</v>
      </c>
      <c r="E56" s="25">
        <f t="shared" si="2"/>
        <v>40149.600000000006</v>
      </c>
      <c r="F56" s="25">
        <v>60377.8</v>
      </c>
      <c r="G56" s="25">
        <f t="shared" si="3"/>
        <v>11006.5</v>
      </c>
      <c r="H56" s="25">
        <f t="shared" si="4"/>
        <v>122.29331615736268</v>
      </c>
      <c r="J56" s="29"/>
      <c r="K56" s="28"/>
    </row>
    <row r="57" spans="1:11" s="26" customFormat="1" x14ac:dyDescent="0.2">
      <c r="A57" s="37" t="s">
        <v>104</v>
      </c>
      <c r="B57" s="38" t="s">
        <v>105</v>
      </c>
      <c r="C57" s="25">
        <v>24000</v>
      </c>
      <c r="D57" s="25">
        <v>28000</v>
      </c>
      <c r="E57" s="25">
        <f t="shared" si="2"/>
        <v>4000</v>
      </c>
      <c r="F57" s="25">
        <v>33942.1</v>
      </c>
      <c r="G57" s="25">
        <f t="shared" si="3"/>
        <v>5942.0999999999985</v>
      </c>
      <c r="H57" s="25">
        <f t="shared" si="4"/>
        <v>121.2217857142857</v>
      </c>
      <c r="J57" s="29"/>
      <c r="K57" s="28"/>
    </row>
    <row r="58" spans="1:11" s="26" customFormat="1" x14ac:dyDescent="0.2">
      <c r="A58" s="37" t="s">
        <v>71</v>
      </c>
      <c r="B58" s="38" t="s">
        <v>72</v>
      </c>
      <c r="C58" s="25">
        <v>511193.59999999998</v>
      </c>
      <c r="D58" s="25">
        <v>511266</v>
      </c>
      <c r="E58" s="25">
        <f t="shared" si="2"/>
        <v>72.400000000023283</v>
      </c>
      <c r="F58" s="25">
        <f>F59+F60</f>
        <v>1915265.8</v>
      </c>
      <c r="G58" s="25">
        <f t="shared" si="3"/>
        <v>1403999.8</v>
      </c>
      <c r="H58" s="25">
        <f t="shared" si="4"/>
        <v>374.61239354856377</v>
      </c>
      <c r="J58" s="29"/>
      <c r="K58" s="28"/>
    </row>
    <row r="59" spans="1:11" s="26" customFormat="1" x14ac:dyDescent="0.2">
      <c r="A59" s="37" t="s">
        <v>114</v>
      </c>
      <c r="B59" s="38" t="s">
        <v>115</v>
      </c>
      <c r="C59" s="25">
        <v>0</v>
      </c>
      <c r="D59" s="25">
        <v>0</v>
      </c>
      <c r="E59" s="25">
        <f t="shared" si="2"/>
        <v>0</v>
      </c>
      <c r="F59" s="25">
        <v>1316214.6000000001</v>
      </c>
      <c r="G59" s="25">
        <f t="shared" si="3"/>
        <v>1316214.6000000001</v>
      </c>
      <c r="H59" s="25"/>
      <c r="J59" s="29"/>
      <c r="K59" s="28"/>
    </row>
    <row r="60" spans="1:11" s="26" customFormat="1" x14ac:dyDescent="0.2">
      <c r="A60" s="37" t="s">
        <v>106</v>
      </c>
      <c r="B60" s="38" t="s">
        <v>107</v>
      </c>
      <c r="C60" s="25">
        <v>511193.59999999998</v>
      </c>
      <c r="D60" s="25">
        <v>511266</v>
      </c>
      <c r="E60" s="25">
        <f t="shared" si="2"/>
        <v>72.400000000023283</v>
      </c>
      <c r="F60" s="25">
        <v>599051.19999999995</v>
      </c>
      <c r="G60" s="25">
        <f t="shared" si="3"/>
        <v>87785.199999999953</v>
      </c>
      <c r="H60" s="25">
        <f t="shared" si="4"/>
        <v>117.17016191180325</v>
      </c>
      <c r="J60" s="29"/>
      <c r="K60" s="28"/>
    </row>
    <row r="61" spans="1:11" s="30" customFormat="1" ht="19.5" customHeight="1" x14ac:dyDescent="0.2">
      <c r="A61" s="36" t="s">
        <v>8</v>
      </c>
      <c r="B61" s="35" t="s">
        <v>0</v>
      </c>
      <c r="C61" s="39">
        <v>17015958.199999999</v>
      </c>
      <c r="D61" s="39">
        <v>26204891.300000001</v>
      </c>
      <c r="E61" s="22">
        <f t="shared" si="2"/>
        <v>9188933.1000000015</v>
      </c>
      <c r="F61" s="22">
        <v>26647193.599999998</v>
      </c>
      <c r="G61" s="22">
        <f t="shared" si="0"/>
        <v>442302.29999999702</v>
      </c>
      <c r="H61" s="22">
        <f t="shared" si="1"/>
        <v>101.68786160925612</v>
      </c>
      <c r="J61" s="31"/>
      <c r="K61" s="31"/>
    </row>
    <row r="62" spans="1:11" s="26" customFormat="1" ht="25.5" x14ac:dyDescent="0.2">
      <c r="A62" s="37" t="s">
        <v>15</v>
      </c>
      <c r="B62" s="38" t="s">
        <v>1</v>
      </c>
      <c r="C62" s="40">
        <v>15585815.9</v>
      </c>
      <c r="D62" s="40">
        <v>21537061.899999999</v>
      </c>
      <c r="E62" s="25">
        <f t="shared" ref="E62" si="5">D62-C62</f>
        <v>5951245.9999999981</v>
      </c>
      <c r="F62" s="25">
        <v>22333610.300000001</v>
      </c>
      <c r="G62" s="25">
        <f t="shared" ref="G62" si="6">F62-D62</f>
        <v>796548.40000000224</v>
      </c>
      <c r="H62" s="25">
        <f t="shared" ref="H62" si="7">F62/D62*100</f>
        <v>103.69850076903946</v>
      </c>
      <c r="J62" s="32"/>
      <c r="K62" s="32"/>
    </row>
    <row r="63" spans="1:11" s="26" customFormat="1" x14ac:dyDescent="0.2">
      <c r="A63" s="37" t="s">
        <v>141</v>
      </c>
      <c r="B63" s="38" t="s">
        <v>142</v>
      </c>
      <c r="C63" s="40">
        <v>0</v>
      </c>
      <c r="D63" s="40">
        <v>832119.6</v>
      </c>
      <c r="E63" s="25">
        <f t="shared" si="2"/>
        <v>832119.6</v>
      </c>
      <c r="F63" s="25">
        <v>832119.6</v>
      </c>
      <c r="G63" s="25">
        <f t="shared" si="0"/>
        <v>0</v>
      </c>
      <c r="H63" s="25">
        <f t="shared" si="1"/>
        <v>100</v>
      </c>
      <c r="J63" s="32"/>
      <c r="K63" s="32"/>
    </row>
    <row r="64" spans="1:11" s="26" customFormat="1" ht="19.5" customHeight="1" x14ac:dyDescent="0.2">
      <c r="A64" s="37" t="s">
        <v>79</v>
      </c>
      <c r="B64" s="38" t="s">
        <v>80</v>
      </c>
      <c r="C64" s="40">
        <v>8070156.5999999996</v>
      </c>
      <c r="D64" s="40">
        <v>8694954</v>
      </c>
      <c r="E64" s="25">
        <f t="shared" ref="E64:E86" si="8">D64-C64</f>
        <v>624797.40000000037</v>
      </c>
      <c r="F64" s="25">
        <v>9031523.9000000004</v>
      </c>
      <c r="G64" s="25">
        <f t="shared" ref="G64:G86" si="9">F64-D64</f>
        <v>336569.90000000037</v>
      </c>
      <c r="H64" s="25">
        <f t="shared" ref="H64:H85" si="10">F64/D64*100</f>
        <v>103.87086464172208</v>
      </c>
      <c r="J64" s="32"/>
      <c r="K64" s="32"/>
    </row>
    <row r="65" spans="1:11" s="26" customFormat="1" x14ac:dyDescent="0.2">
      <c r="A65" s="37" t="s">
        <v>81</v>
      </c>
      <c r="B65" s="41" t="s">
        <v>116</v>
      </c>
      <c r="C65" s="40">
        <v>4322304.7</v>
      </c>
      <c r="D65" s="40">
        <v>4426461.3</v>
      </c>
      <c r="E65" s="25">
        <f t="shared" si="8"/>
        <v>104156.59999999963</v>
      </c>
      <c r="F65" s="25">
        <v>4429951.9000000004</v>
      </c>
      <c r="G65" s="25">
        <f t="shared" si="9"/>
        <v>3490.6000000005588</v>
      </c>
      <c r="H65" s="25">
        <f t="shared" si="10"/>
        <v>100.07885757410779</v>
      </c>
      <c r="J65" s="32"/>
      <c r="K65" s="32"/>
    </row>
    <row r="66" spans="1:11" s="26" customFormat="1" x14ac:dyDescent="0.2">
      <c r="A66" s="37" t="s">
        <v>82</v>
      </c>
      <c r="B66" s="41" t="s">
        <v>2</v>
      </c>
      <c r="C66" s="40">
        <v>3193354.6</v>
      </c>
      <c r="D66" s="40">
        <v>7583527</v>
      </c>
      <c r="E66" s="25">
        <f t="shared" si="8"/>
        <v>4390172.4000000004</v>
      </c>
      <c r="F66" s="25">
        <v>8040014.9000000004</v>
      </c>
      <c r="G66" s="25">
        <f t="shared" si="9"/>
        <v>456487.90000000037</v>
      </c>
      <c r="H66" s="25">
        <f t="shared" si="10"/>
        <v>106.01946693141595</v>
      </c>
      <c r="J66" s="32"/>
      <c r="K66" s="32"/>
    </row>
    <row r="67" spans="1:11" s="26" customFormat="1" ht="25.5" x14ac:dyDescent="0.2">
      <c r="A67" s="37" t="s">
        <v>9</v>
      </c>
      <c r="B67" s="41" t="s">
        <v>143</v>
      </c>
      <c r="C67" s="40">
        <v>980142.3</v>
      </c>
      <c r="D67" s="40">
        <v>3687547.6</v>
      </c>
      <c r="E67" s="25">
        <f t="shared" si="8"/>
        <v>2707405.3</v>
      </c>
      <c r="F67" s="25">
        <v>3326383.7</v>
      </c>
      <c r="G67" s="25">
        <f t="shared" si="9"/>
        <v>-361163.89999999991</v>
      </c>
      <c r="H67" s="25">
        <f t="shared" si="10"/>
        <v>90.205851173283833</v>
      </c>
      <c r="J67" s="32"/>
      <c r="K67" s="32"/>
    </row>
    <row r="68" spans="1:11" s="26" customFormat="1" ht="25.5" x14ac:dyDescent="0.2">
      <c r="A68" s="37" t="s">
        <v>83</v>
      </c>
      <c r="B68" s="41" t="s">
        <v>88</v>
      </c>
      <c r="C68" s="40">
        <v>980142.3</v>
      </c>
      <c r="D68" s="40">
        <v>3687547.6</v>
      </c>
      <c r="E68" s="25">
        <f t="shared" si="8"/>
        <v>2707405.3</v>
      </c>
      <c r="F68" s="25">
        <v>3326383.7</v>
      </c>
      <c r="G68" s="25">
        <f t="shared" si="9"/>
        <v>-361163.89999999991</v>
      </c>
      <c r="H68" s="25">
        <f t="shared" si="10"/>
        <v>90.205851173283833</v>
      </c>
      <c r="J68" s="32"/>
      <c r="K68" s="32"/>
    </row>
    <row r="69" spans="1:11" s="26" customFormat="1" x14ac:dyDescent="0.2">
      <c r="A69" s="37" t="s">
        <v>144</v>
      </c>
      <c r="B69" s="41" t="s">
        <v>145</v>
      </c>
      <c r="C69" s="40">
        <v>0</v>
      </c>
      <c r="D69" s="40">
        <v>46226.5</v>
      </c>
      <c r="E69" s="25">
        <f t="shared" si="8"/>
        <v>46226.5</v>
      </c>
      <c r="F69" s="25">
        <v>46226.5</v>
      </c>
      <c r="G69" s="25">
        <f t="shared" si="9"/>
        <v>0</v>
      </c>
      <c r="H69" s="25">
        <f t="shared" si="10"/>
        <v>100</v>
      </c>
      <c r="J69" s="32"/>
      <c r="K69" s="32"/>
    </row>
    <row r="70" spans="1:11" s="26" customFormat="1" ht="25.5" x14ac:dyDescent="0.2">
      <c r="A70" s="37" t="s">
        <v>146</v>
      </c>
      <c r="B70" s="41" t="s">
        <v>87</v>
      </c>
      <c r="C70" s="40">
        <v>0</v>
      </c>
      <c r="D70" s="40">
        <v>46226.5</v>
      </c>
      <c r="E70" s="25">
        <f t="shared" si="8"/>
        <v>46226.5</v>
      </c>
      <c r="F70" s="25">
        <v>46226.5</v>
      </c>
      <c r="G70" s="25">
        <f t="shared" si="9"/>
        <v>0</v>
      </c>
      <c r="H70" s="25">
        <f t="shared" si="10"/>
        <v>100</v>
      </c>
      <c r="J70" s="32"/>
      <c r="K70" s="32"/>
    </row>
    <row r="71" spans="1:11" s="26" customFormat="1" x14ac:dyDescent="0.2">
      <c r="A71" s="37" t="s">
        <v>147</v>
      </c>
      <c r="B71" s="42" t="s">
        <v>84</v>
      </c>
      <c r="C71" s="40">
        <v>450000</v>
      </c>
      <c r="D71" s="40">
        <v>450000</v>
      </c>
      <c r="E71" s="25">
        <f t="shared" si="8"/>
        <v>0</v>
      </c>
      <c r="F71" s="25">
        <v>450000</v>
      </c>
      <c r="G71" s="25">
        <f t="shared" si="9"/>
        <v>0</v>
      </c>
      <c r="H71" s="25">
        <f t="shared" si="10"/>
        <v>100</v>
      </c>
      <c r="J71" s="32"/>
      <c r="K71" s="32"/>
    </row>
    <row r="72" spans="1:11" s="26" customFormat="1" x14ac:dyDescent="0.2">
      <c r="A72" s="37" t="s">
        <v>148</v>
      </c>
      <c r="B72" s="42" t="s">
        <v>85</v>
      </c>
      <c r="C72" s="40">
        <v>450000</v>
      </c>
      <c r="D72" s="40">
        <v>450000</v>
      </c>
      <c r="E72" s="25">
        <f t="shared" si="8"/>
        <v>0</v>
      </c>
      <c r="F72" s="25">
        <v>450000</v>
      </c>
      <c r="G72" s="25">
        <f t="shared" si="9"/>
        <v>0</v>
      </c>
      <c r="H72" s="25">
        <f t="shared" si="10"/>
        <v>100</v>
      </c>
      <c r="J72" s="32"/>
      <c r="K72" s="32"/>
    </row>
    <row r="73" spans="1:11" s="26" customFormat="1" ht="38.25" x14ac:dyDescent="0.2">
      <c r="A73" s="37" t="s">
        <v>117</v>
      </c>
      <c r="B73" s="42" t="s">
        <v>149</v>
      </c>
      <c r="C73" s="40">
        <v>0</v>
      </c>
      <c r="D73" s="40">
        <v>484055.3</v>
      </c>
      <c r="E73" s="25">
        <f t="shared" si="8"/>
        <v>484055.3</v>
      </c>
      <c r="F73" s="25">
        <v>670197.9</v>
      </c>
      <c r="G73" s="25">
        <f t="shared" si="9"/>
        <v>186142.60000000003</v>
      </c>
      <c r="H73" s="25">
        <f t="shared" si="10"/>
        <v>138.45482117435756</v>
      </c>
      <c r="J73" s="32"/>
      <c r="K73" s="32"/>
    </row>
    <row r="74" spans="1:11" s="26" customFormat="1" ht="25.5" x14ac:dyDescent="0.2">
      <c r="A74" s="37" t="s">
        <v>150</v>
      </c>
      <c r="B74" s="42" t="s">
        <v>151</v>
      </c>
      <c r="C74" s="40">
        <v>0</v>
      </c>
      <c r="D74" s="40">
        <v>319348.59999999998</v>
      </c>
      <c r="E74" s="25">
        <f t="shared" si="8"/>
        <v>319348.59999999998</v>
      </c>
      <c r="F74" s="25">
        <v>434745.3</v>
      </c>
      <c r="G74" s="25">
        <f t="shared" si="9"/>
        <v>115396.70000000001</v>
      </c>
      <c r="H74" s="25">
        <f t="shared" si="10"/>
        <v>136.13502611253031</v>
      </c>
      <c r="J74" s="32"/>
      <c r="K74" s="32"/>
    </row>
    <row r="75" spans="1:11" ht="38.25" x14ac:dyDescent="0.25">
      <c r="A75" s="37" t="s">
        <v>152</v>
      </c>
      <c r="B75" s="42" t="s">
        <v>153</v>
      </c>
      <c r="C75" s="25">
        <v>0</v>
      </c>
      <c r="D75" s="25">
        <v>0</v>
      </c>
      <c r="E75" s="25">
        <f t="shared" si="8"/>
        <v>0</v>
      </c>
      <c r="F75" s="25">
        <v>4827.8</v>
      </c>
      <c r="G75" s="25">
        <f t="shared" si="9"/>
        <v>4827.8</v>
      </c>
      <c r="H75" s="25"/>
      <c r="J75" s="4"/>
      <c r="K75" s="4"/>
    </row>
    <row r="76" spans="1:11" ht="38.25" x14ac:dyDescent="0.25">
      <c r="A76" s="37" t="s">
        <v>154</v>
      </c>
      <c r="B76" s="42" t="s">
        <v>155</v>
      </c>
      <c r="C76" s="25">
        <v>0</v>
      </c>
      <c r="D76" s="25">
        <v>336.4</v>
      </c>
      <c r="E76" s="25">
        <f t="shared" si="8"/>
        <v>336.4</v>
      </c>
      <c r="F76" s="25">
        <v>490.1</v>
      </c>
      <c r="G76" s="25">
        <f t="shared" si="9"/>
        <v>153.70000000000005</v>
      </c>
      <c r="H76" s="25">
        <f t="shared" si="10"/>
        <v>145.68965517241381</v>
      </c>
    </row>
    <row r="77" spans="1:11" ht="38.25" x14ac:dyDescent="0.25">
      <c r="A77" s="37" t="s">
        <v>156</v>
      </c>
      <c r="B77" s="42" t="s">
        <v>157</v>
      </c>
      <c r="C77" s="25">
        <v>0</v>
      </c>
      <c r="D77" s="25">
        <v>0</v>
      </c>
      <c r="E77" s="25">
        <f t="shared" si="8"/>
        <v>0</v>
      </c>
      <c r="F77" s="25">
        <v>3466.4</v>
      </c>
      <c r="G77" s="25">
        <f t="shared" si="9"/>
        <v>3466.4</v>
      </c>
      <c r="H77" s="25"/>
    </row>
    <row r="78" spans="1:11" ht="38.25" x14ac:dyDescent="0.25">
      <c r="A78" s="37" t="s">
        <v>158</v>
      </c>
      <c r="B78" s="42" t="s">
        <v>159</v>
      </c>
      <c r="C78" s="25">
        <v>0</v>
      </c>
      <c r="D78" s="25">
        <v>625.79999999999995</v>
      </c>
      <c r="E78" s="25">
        <f t="shared" si="8"/>
        <v>625.79999999999995</v>
      </c>
      <c r="F78" s="25">
        <v>625.79999999999995</v>
      </c>
      <c r="G78" s="25">
        <f t="shared" si="9"/>
        <v>0</v>
      </c>
      <c r="H78" s="25">
        <f t="shared" si="10"/>
        <v>100</v>
      </c>
    </row>
    <row r="79" spans="1:11" ht="51" x14ac:dyDescent="0.25">
      <c r="A79" s="37" t="s">
        <v>160</v>
      </c>
      <c r="B79" s="42" t="s">
        <v>161</v>
      </c>
      <c r="C79" s="25">
        <v>0</v>
      </c>
      <c r="D79" s="25">
        <v>380.8</v>
      </c>
      <c r="E79" s="25">
        <f t="shared" si="8"/>
        <v>380.8</v>
      </c>
      <c r="F79" s="25">
        <v>380.9</v>
      </c>
      <c r="G79" s="25">
        <f t="shared" si="9"/>
        <v>9.9999999999965894E-2</v>
      </c>
      <c r="H79" s="25">
        <f t="shared" si="10"/>
        <v>100.02626050420167</v>
      </c>
    </row>
    <row r="80" spans="1:11" ht="51" x14ac:dyDescent="0.25">
      <c r="A80" s="37" t="s">
        <v>162</v>
      </c>
      <c r="B80" s="42" t="s">
        <v>163</v>
      </c>
      <c r="C80" s="25">
        <v>0</v>
      </c>
      <c r="D80" s="25">
        <v>0</v>
      </c>
      <c r="E80" s="25">
        <f t="shared" si="8"/>
        <v>0</v>
      </c>
      <c r="F80" s="25">
        <v>1396.2</v>
      </c>
      <c r="G80" s="25">
        <f t="shared" si="9"/>
        <v>1396.2</v>
      </c>
      <c r="H80" s="25"/>
    </row>
    <row r="81" spans="1:8" ht="76.5" x14ac:dyDescent="0.25">
      <c r="A81" s="37" t="s">
        <v>164</v>
      </c>
      <c r="B81" s="42" t="s">
        <v>165</v>
      </c>
      <c r="C81" s="25">
        <v>0</v>
      </c>
      <c r="D81" s="25">
        <v>0</v>
      </c>
      <c r="E81" s="25">
        <f t="shared" si="8"/>
        <v>0</v>
      </c>
      <c r="F81" s="25">
        <v>20533.8</v>
      </c>
      <c r="G81" s="25">
        <f t="shared" si="9"/>
        <v>20533.8</v>
      </c>
      <c r="H81" s="25"/>
    </row>
    <row r="82" spans="1:8" ht="127.5" x14ac:dyDescent="0.25">
      <c r="A82" s="37" t="s">
        <v>166</v>
      </c>
      <c r="B82" s="42" t="s">
        <v>167</v>
      </c>
      <c r="C82" s="25">
        <v>0</v>
      </c>
      <c r="D82" s="25">
        <v>0</v>
      </c>
      <c r="E82" s="25">
        <f t="shared" si="8"/>
        <v>0</v>
      </c>
      <c r="F82" s="25">
        <v>2749.3</v>
      </c>
      <c r="G82" s="25">
        <f t="shared" si="9"/>
        <v>2749.3</v>
      </c>
      <c r="H82" s="25"/>
    </row>
    <row r="83" spans="1:8" ht="38.25" x14ac:dyDescent="0.25">
      <c r="A83" s="37" t="s">
        <v>168</v>
      </c>
      <c r="B83" s="42" t="s">
        <v>169</v>
      </c>
      <c r="C83" s="25">
        <v>0</v>
      </c>
      <c r="D83" s="25">
        <v>163363.6</v>
      </c>
      <c r="E83" s="25">
        <f t="shared" si="8"/>
        <v>163363.6</v>
      </c>
      <c r="F83" s="25">
        <v>200134.9</v>
      </c>
      <c r="G83" s="25">
        <f t="shared" si="9"/>
        <v>36771.299999999988</v>
      </c>
      <c r="H83" s="25">
        <f t="shared" si="10"/>
        <v>122.50886978494597</v>
      </c>
    </row>
    <row r="84" spans="1:8" ht="38.25" x14ac:dyDescent="0.25">
      <c r="A84" s="37" t="s">
        <v>170</v>
      </c>
      <c r="B84" s="42" t="s">
        <v>171</v>
      </c>
      <c r="C84" s="25">
        <v>0</v>
      </c>
      <c r="D84" s="25">
        <v>0</v>
      </c>
      <c r="E84" s="25">
        <f t="shared" si="8"/>
        <v>0</v>
      </c>
      <c r="F84" s="25">
        <v>847.3</v>
      </c>
      <c r="G84" s="25">
        <f t="shared" si="9"/>
        <v>847.3</v>
      </c>
      <c r="H84" s="25"/>
    </row>
    <row r="85" spans="1:8" ht="38.25" x14ac:dyDescent="0.25">
      <c r="A85" s="37" t="s">
        <v>172</v>
      </c>
      <c r="B85" s="42" t="s">
        <v>173</v>
      </c>
      <c r="C85" s="25">
        <v>0</v>
      </c>
      <c r="D85" s="25">
        <v>0.1</v>
      </c>
      <c r="E85" s="25">
        <f t="shared" si="8"/>
        <v>0.1</v>
      </c>
      <c r="F85" s="25">
        <v>0.1</v>
      </c>
      <c r="G85" s="25">
        <f t="shared" si="9"/>
        <v>0</v>
      </c>
      <c r="H85" s="25">
        <f t="shared" si="10"/>
        <v>100</v>
      </c>
    </row>
    <row r="86" spans="1:8" ht="25.5" x14ac:dyDescent="0.25">
      <c r="A86" s="37" t="s">
        <v>118</v>
      </c>
      <c r="B86" s="42" t="s">
        <v>86</v>
      </c>
      <c r="C86" s="25">
        <v>0</v>
      </c>
      <c r="D86" s="25">
        <v>0</v>
      </c>
      <c r="E86" s="25">
        <f t="shared" si="8"/>
        <v>0</v>
      </c>
      <c r="F86" s="25">
        <v>-179224.8</v>
      </c>
      <c r="G86" s="25">
        <f t="shared" si="9"/>
        <v>-179224.8</v>
      </c>
      <c r="H86" s="25"/>
    </row>
  </sheetData>
  <autoFilter ref="A7:H86"/>
  <mergeCells count="3">
    <mergeCell ref="G1:H1"/>
    <mergeCell ref="A2:H2"/>
    <mergeCell ref="A3:H3"/>
  </mergeCells>
  <phoneticPr fontId="0" type="noConversion"/>
  <pageMargins left="0.78740157480314965" right="0.78740157480314965" top="0.78740157480314965" bottom="0.78740157480314965" header="0.35433070866141736" footer="0.51181102362204722"/>
  <pageSetup paperSize="9" scale="56" fitToHeight="1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Васютина Ольга Валерьевна</cp:lastModifiedBy>
  <cp:lastPrinted>2023-03-14T06:19:50Z</cp:lastPrinted>
  <dcterms:created xsi:type="dcterms:W3CDTF">2002-03-11T10:22:12Z</dcterms:created>
  <dcterms:modified xsi:type="dcterms:W3CDTF">2023-03-14T06:20:03Z</dcterms:modified>
</cp:coreProperties>
</file>