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310"/>
  </bookViews>
  <sheets>
    <sheet name="на 01.07.2022 " sheetId="1" r:id="rId1"/>
  </sheets>
  <definedNames>
    <definedName name="_xlnm._FilterDatabase" localSheetId="0" hidden="1">'на 01.07.2022 '!$A$2:$H$59</definedName>
  </definedNames>
  <calcPr calcId="145621"/>
</workbook>
</file>

<file path=xl/calcChain.xml><?xml version="1.0" encoding="utf-8"?>
<calcChain xmlns="http://schemas.openxmlformats.org/spreadsheetml/2006/main">
  <c r="I68" i="1" l="1"/>
  <c r="G66" i="1"/>
  <c r="D66" i="1"/>
  <c r="I65" i="1"/>
  <c r="G64" i="1"/>
  <c r="D64" i="1"/>
  <c r="I63" i="1"/>
  <c r="I61" i="1"/>
  <c r="I60" i="1"/>
  <c r="I59" i="1"/>
  <c r="I58" i="1"/>
  <c r="I57" i="1"/>
  <c r="I56" i="1"/>
  <c r="I55" i="1"/>
  <c r="I54" i="1"/>
  <c r="I53" i="1"/>
  <c r="I52" i="1"/>
  <c r="G51" i="1"/>
  <c r="I51" i="1" s="1"/>
  <c r="F51" i="1"/>
  <c r="D51" i="1"/>
  <c r="C51" i="1"/>
  <c r="F49" i="1"/>
  <c r="D49" i="1"/>
  <c r="I49" i="1" s="1"/>
  <c r="C49" i="1"/>
  <c r="J48" i="1"/>
  <c r="I48" i="1"/>
  <c r="H48" i="1"/>
  <c r="E48" i="1"/>
  <c r="J47" i="1"/>
  <c r="I47" i="1"/>
  <c r="H47" i="1"/>
  <c r="E47" i="1"/>
  <c r="G46" i="1"/>
  <c r="H46" i="1" s="1"/>
  <c r="F46" i="1"/>
  <c r="D46" i="1"/>
  <c r="E46" i="1" s="1"/>
  <c r="C46" i="1"/>
  <c r="J45" i="1"/>
  <c r="I45" i="1"/>
  <c r="H45" i="1"/>
  <c r="E45" i="1"/>
  <c r="J44" i="1"/>
  <c r="I44" i="1"/>
  <c r="H44" i="1"/>
  <c r="E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G23" i="1"/>
  <c r="H23" i="1" s="1"/>
  <c r="F23" i="1"/>
  <c r="D23" i="1"/>
  <c r="E23" i="1" s="1"/>
  <c r="C23" i="1"/>
  <c r="J21" i="1"/>
  <c r="I21" i="1"/>
  <c r="J20" i="1"/>
  <c r="I20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G9" i="1"/>
  <c r="H9" i="1" s="1"/>
  <c r="F9" i="1"/>
  <c r="D9" i="1"/>
  <c r="E9" i="1" s="1"/>
  <c r="C9" i="1"/>
  <c r="I9" i="1" l="1"/>
  <c r="I23" i="1"/>
  <c r="I46" i="1"/>
  <c r="J9" i="1"/>
  <c r="J23" i="1"/>
  <c r="J46" i="1"/>
</calcChain>
</file>

<file path=xl/sharedStrings.xml><?xml version="1.0" encoding="utf-8"?>
<sst xmlns="http://schemas.openxmlformats.org/spreadsheetml/2006/main" count="100" uniqueCount="96">
  <si>
    <t>Информация об исполнении областного бюджета Ленинградской области на 01.07.2022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</si>
  <si>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</si>
  <si>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</si>
  <si>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</si>
  <si>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</si>
  <si>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01.07.2021</t>
  </si>
  <si>
    <t>на 01.07.2022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</si>
  <si>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</si>
  <si>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</si>
  <si>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</si>
  <si>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</si>
  <si>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</si>
  <si>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</si>
  <si>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</si>
  <si>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</si>
  <si>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</si>
  <si>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t>ДОХОДЫ (всего), в том числе:</t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</si>
  <si>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</si>
  <si>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</si>
  <si>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</si>
  <si>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</si>
  <si>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>- налоги на совокупный доход</t>
  </si>
  <si>
    <t xml:space="preserve"> - налоги на имущество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</si>
  <si>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</si>
  <si>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</si>
  <si>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</si>
  <si>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</si>
  <si>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t xml:space="preserve"> - доходы от возврата межбюджетных трансфертов, имеющих целевое назначение, прошлых лет</t>
  </si>
  <si>
    <r>
      <t xml:space="preserve"> - </t>
    </r>
    <r>
      <rPr>
        <sz val="10"/>
        <color indexed="8"/>
        <rFont val="Arial Cyr"/>
        <charset val="204"/>
      </rPr>
      <t xml:space="preserve">возврат межбюджетных трансфертов, имеющих целевое назначение, прошлых лет </t>
    </r>
  </si>
  <si>
    <t>РАСХОДЫ (всего), в том числе:</t>
  </si>
  <si>
    <t>0100</t>
  </si>
  <si>
    <r>
      <t xml:space="preserve">Общегосударственные вопросы, </t>
    </r>
    <r>
      <rPr>
        <sz val="10"/>
        <color indexed="8"/>
        <rFont val="Arial Cyr"/>
        <charset val="204"/>
      </rPr>
      <t>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</si>
  <si>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</si>
  <si>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</si>
  <si>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</si>
  <si>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</si>
  <si>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</si>
  <si>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</si>
  <si>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</si>
  <si>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</si>
  <si>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</si>
  <si>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</si>
  <si>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</si>
  <si>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</si>
  <si>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</si>
  <si>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</si>
  <si>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</si>
  <si>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</si>
  <si>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</si>
  <si>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</si>
  <si>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</si>
  <si>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</si>
  <si>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</si>
  <si>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</si>
  <si>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</si>
  <si>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</si>
  <si>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</si>
  <si>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</si>
  <si>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</si>
  <si>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</si>
  <si>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</si>
  <si>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</si>
  <si>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</si>
  <si>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</si>
  <si>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</si>
  <si>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</si>
  <si>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</si>
  <si>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</si>
  <si>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</si>
  <si>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</si>
  <si>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</si>
  <si>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</si>
  <si>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</si>
  <si>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</si>
  <si>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</si>
  <si>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</si>
  <si>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</si>
  <si>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</si>
  <si>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</si>
  <si>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 (-), профицит (+)</t>
  </si>
  <si>
    <t>ИСТОЧНИКИ ФИНАНСИРОВАНИЯ ДЕФИЦИТА (всего)</t>
  </si>
  <si>
    <t>Государственные ценные бумаги</t>
  </si>
  <si>
    <t xml:space="preserve">Кредиты кредитных организаций в валюте Российской Федерации
</t>
  </si>
  <si>
    <t>Бюджетные кредиты из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</si>
  <si>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</si>
  <si>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</si>
  <si>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находящегося в государственной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</si>
  <si>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</si>
  <si>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</si>
  <si>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Увеличение финансовых активов в собственности субъектов Российской Федерации за счет средств организаций</t>
  </si>
  <si>
    <t>Изменения финансовых активов в государственной собственности за счет приобретения ценных бумаг по договорам репо</t>
  </si>
  <si>
    <t>Объем государственного долга Ленинградской области</t>
  </si>
  <si>
    <t>% от налоговых и неналоговых доходов</t>
  </si>
  <si>
    <t>в т.ч. рыночные заимствования</t>
  </si>
  <si>
    <t>ОСТАТКИ СРЕДСТВ БЮДЖЕТОВ НА ОТЧЕТНУЮ ДАТУ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</si>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</sst>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"/>
  </numFmts>
  <fonts count="26" x14ac:knownFonts="1">
    <font>
      <sz val="8"/>
      <name val="Helv"/>
      <charset val="204"/>
    </font>
    <font>
      <sz val="8"/>
      <name val="Helv"/>
      <charset val="204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2"/>
      <color indexed="8"/>
      <name val="Arial Cyr"/>
      <family val="2"/>
      <charset val="204"/>
    </font>
    <font>
      <b/>
      <sz val="10"/>
      <color indexed="8"/>
      <name val="Arial Cyr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8"/>
      <name val="Arial Cyr"/>
      <charset val="204"/>
    </font>
    <font>
      <b/>
      <sz val="10"/>
      <color theme="1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theme="1"/>
      <name val="Arial Cyr"/>
      <charset val="204"/>
    </font>
    <font>
      <sz val="10"/>
      <name val="Arial Cyr"/>
      <charset val="204"/>
    </font>
    <font>
      <i/>
      <sz val="10"/>
      <color indexed="8"/>
      <name val="Arial CYR"/>
      <family val="2"/>
      <charset val="204"/>
    </font>
    <font>
      <sz val="10"/>
      <color indexed="8"/>
      <name val="Arial Cyr"/>
      <charset val="204"/>
    </font>
    <font>
      <sz val="10"/>
      <color theme="1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rgb="FFFF0000"/>
      <name val="Arial Cyr"/>
      <family val="2"/>
      <charset val="204"/>
    </font>
    <font>
      <sz val="8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7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2">
    <xf numFmtId="0" fontId="0" fillId="0" borderId="0"/>
    <xf numFmtId="0" fontId="8" fillId="0" borderId="0"/>
    <xf numFmtId="0" fontId="1" fillId="0" borderId="0"/>
    <xf numFmtId="4" fontId="21" fillId="0" borderId="8">
      <alignment horizontal="right"/>
    </xf>
    <xf numFmtId="0" fontId="22" fillId="0" borderId="0"/>
    <xf numFmtId="4" fontId="21" fillId="0" borderId="9">
      <alignment horizontal="right"/>
    </xf>
    <xf numFmtId="4" fontId="21" fillId="0" borderId="9">
      <alignment horizontal="right"/>
    </xf>
    <xf numFmtId="0" fontId="23" fillId="0" borderId="10"/>
    <xf numFmtId="4" fontId="21" fillId="0" borderId="8">
      <alignment horizontal="right"/>
    </xf>
    <xf numFmtId="4" fontId="24" fillId="0" borderId="9">
      <alignment horizontal="right" vertical="center" shrinkToFit="1"/>
    </xf>
    <xf numFmtId="4" fontId="25" fillId="0" borderId="9">
      <alignment horizontal="right" vertical="center"/>
    </xf>
    <xf numFmtId="0" fontId="1" fillId="0" borderId="0"/>
  </cellStyleXfs>
  <cellXfs count="88">
    <xf numFmtId="0" fontId="0" fillId="0" borderId="0" xfId="0"/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164" fontId="2" fillId="2" borderId="0" xfId="0" applyNumberFormat="1" applyFont="1" applyFill="1" applyAlignment="1">
      <alignment horizontal="center" vertical="top"/>
    </xf>
    <xf numFmtId="164" fontId="3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center" vertical="top" shrinkToFit="1"/>
    </xf>
    <xf numFmtId="165" fontId="2" fillId="2" borderId="0" xfId="0" applyNumberFormat="1" applyFont="1" applyFill="1" applyAlignment="1">
      <alignment horizontal="center" vertical="top"/>
    </xf>
    <xf numFmtId="165" fontId="3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right" vertical="top" shrinkToFit="1"/>
    </xf>
    <xf numFmtId="0" fontId="2" fillId="2" borderId="0" xfId="0" applyFont="1" applyFill="1" applyAlignment="1">
      <alignment horizontal="right" vertical="top" shrinkToFit="1"/>
    </xf>
    <xf numFmtId="0" fontId="2" fillId="2" borderId="0" xfId="0" applyFont="1" applyFill="1" applyAlignment="1">
      <alignment horizontal="right" vertical="top"/>
    </xf>
    <xf numFmtId="0" fontId="6" fillId="2" borderId="6" xfId="0" applyNumberFormat="1" applyFont="1" applyFill="1" applyBorder="1" applyAlignment="1">
      <alignment horizontal="center" vertical="top" wrapText="1" shrinkToFit="1"/>
    </xf>
    <xf numFmtId="0" fontId="2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6" fillId="2" borderId="7" xfId="0" applyFont="1" applyFill="1" applyBorder="1" applyAlignment="1">
      <alignment horizontal="center" vertical="top" wrapText="1" shrinkToFit="1"/>
    </xf>
    <xf numFmtId="0" fontId="7" fillId="2" borderId="7" xfId="0" applyFont="1" applyFill="1" applyBorder="1" applyAlignment="1">
      <alignment horizontal="left" vertical="top" wrapText="1" shrinkToFit="1"/>
    </xf>
    <xf numFmtId="165" fontId="9" fillId="2" borderId="7" xfId="1" applyNumberFormat="1" applyFont="1" applyFill="1" applyBorder="1" applyAlignment="1">
      <alignment horizontal="center" vertical="top"/>
    </xf>
    <xf numFmtId="165" fontId="10" fillId="2" borderId="7" xfId="0" applyNumberFormat="1" applyFont="1" applyFill="1" applyBorder="1" applyAlignment="1">
      <alignment horizontal="center" vertical="top" shrinkToFit="1"/>
    </xf>
    <xf numFmtId="165" fontId="9" fillId="2" borderId="7" xfId="0" applyNumberFormat="1" applyFont="1" applyFill="1" applyBorder="1" applyAlignment="1">
      <alignment horizontal="center" vertical="top" shrinkToFit="1"/>
    </xf>
    <xf numFmtId="165" fontId="11" fillId="2" borderId="7" xfId="0" applyNumberFormat="1" applyFont="1" applyFill="1" applyBorder="1" applyAlignment="1">
      <alignment horizontal="center" vertical="top" wrapText="1" shrinkToFit="1"/>
    </xf>
    <xf numFmtId="0" fontId="6" fillId="2" borderId="7" xfId="0" applyFont="1" applyFill="1" applyBorder="1" applyAlignment="1">
      <alignment horizontal="left" vertical="top" wrapText="1" shrinkToFit="1"/>
    </xf>
    <xf numFmtId="165" fontId="3" fillId="2" borderId="7" xfId="1" applyNumberFormat="1" applyFont="1" applyFill="1" applyBorder="1" applyAlignment="1">
      <alignment horizontal="center" vertical="top"/>
    </xf>
    <xf numFmtId="165" fontId="12" fillId="2" borderId="7" xfId="0" applyNumberFormat="1" applyFont="1" applyFill="1" applyBorder="1" applyAlignment="1">
      <alignment horizontal="center" vertical="top" shrinkToFit="1"/>
    </xf>
    <xf numFmtId="165" fontId="3" fillId="2" borderId="7" xfId="0" applyNumberFormat="1" applyFont="1" applyFill="1" applyBorder="1" applyAlignment="1">
      <alignment horizontal="center" vertical="top" shrinkToFit="1"/>
    </xf>
    <xf numFmtId="165" fontId="2" fillId="2" borderId="7" xfId="0" applyNumberFormat="1" applyFont="1" applyFill="1" applyBorder="1" applyAlignment="1">
      <alignment horizontal="center" vertical="top" shrinkToFit="1"/>
    </xf>
    <xf numFmtId="165" fontId="3" fillId="2" borderId="7" xfId="0" applyNumberFormat="1" applyFont="1" applyFill="1" applyBorder="1" applyAlignment="1">
      <alignment horizontal="center" vertical="top" wrapText="1" shrinkToFit="1"/>
    </xf>
    <xf numFmtId="49" fontId="6" fillId="2" borderId="7" xfId="0" applyNumberFormat="1" applyFont="1" applyFill="1" applyBorder="1" applyAlignment="1">
      <alignment horizontal="left" vertical="top" wrapText="1" shrinkToFit="1"/>
    </xf>
    <xf numFmtId="0" fontId="13" fillId="2" borderId="7" xfId="0" applyFont="1" applyFill="1" applyBorder="1" applyAlignment="1">
      <alignment horizontal="left" vertical="top" wrapText="1" shrinkToFit="1"/>
    </xf>
    <xf numFmtId="165" fontId="15" fillId="2" borderId="7" xfId="0" applyNumberFormat="1" applyFont="1" applyFill="1" applyBorder="1" applyAlignment="1">
      <alignment horizontal="center" vertical="top" shrinkToFit="1"/>
    </xf>
    <xf numFmtId="165" fontId="9" fillId="2" borderId="7" xfId="0" applyNumberFormat="1" applyFont="1" applyFill="1" applyBorder="1" applyAlignment="1">
      <alignment horizontal="center" vertical="top"/>
    </xf>
    <xf numFmtId="49" fontId="7" fillId="2" borderId="7" xfId="0" applyNumberFormat="1" applyFont="1" applyFill="1" applyBorder="1" applyAlignment="1">
      <alignment horizontal="center" vertical="top" wrapText="1" shrinkToFit="1"/>
    </xf>
    <xf numFmtId="165" fontId="11" fillId="2" borderId="7" xfId="0" applyNumberFormat="1" applyFont="1" applyFill="1" applyBorder="1" applyAlignment="1">
      <alignment horizontal="center" vertical="top" wrapText="1"/>
    </xf>
    <xf numFmtId="165" fontId="9" fillId="2" borderId="7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 shrinkToFit="1"/>
    </xf>
    <xf numFmtId="165" fontId="3" fillId="2" borderId="7" xfId="0" applyNumberFormat="1" applyFont="1" applyFill="1" applyBorder="1" applyAlignment="1">
      <alignment horizontal="center" vertical="top" wrapText="1"/>
    </xf>
    <xf numFmtId="4" fontId="9" fillId="2" borderId="7" xfId="0" applyNumberFormat="1" applyFont="1" applyFill="1" applyBorder="1" applyAlignment="1">
      <alignment horizontal="center" vertical="top" shrinkToFit="1"/>
    </xf>
    <xf numFmtId="49" fontId="5" fillId="2" borderId="7" xfId="0" applyNumberFormat="1" applyFont="1" applyFill="1" applyBorder="1" applyAlignment="1">
      <alignment horizontal="center" vertical="top" wrapText="1" shrinkToFit="1"/>
    </xf>
    <xf numFmtId="0" fontId="5" fillId="2" borderId="7" xfId="0" applyFont="1" applyFill="1" applyBorder="1" applyAlignment="1">
      <alignment horizontal="left" vertical="top" wrapText="1" shrinkToFit="1"/>
    </xf>
    <xf numFmtId="0" fontId="16" fillId="2" borderId="0" xfId="0" applyFont="1" applyFill="1" applyAlignment="1">
      <alignment vertical="top"/>
    </xf>
    <xf numFmtId="49" fontId="10" fillId="2" borderId="7" xfId="0" applyNumberFormat="1" applyFont="1" applyFill="1" applyBorder="1" applyAlignment="1">
      <alignment horizontal="center" vertical="top" wrapText="1" shrinkToFit="1"/>
    </xf>
    <xf numFmtId="0" fontId="10" fillId="2" borderId="7" xfId="0" applyFont="1" applyFill="1" applyBorder="1" applyAlignment="1">
      <alignment horizontal="left" vertical="top" wrapText="1" shrinkToFit="1"/>
    </xf>
    <xf numFmtId="49" fontId="17" fillId="2" borderId="7" xfId="0" applyNumberFormat="1" applyFont="1" applyFill="1" applyBorder="1" applyAlignment="1">
      <alignment horizontal="center" vertical="top" wrapText="1" shrinkToFit="1"/>
    </xf>
    <xf numFmtId="0" fontId="17" fillId="2" borderId="7" xfId="0" applyFont="1" applyFill="1" applyBorder="1" applyAlignment="1">
      <alignment horizontal="left" vertical="top" wrapText="1" shrinkToFit="1"/>
    </xf>
    <xf numFmtId="0" fontId="18" fillId="2" borderId="0" xfId="0" applyFont="1" applyFill="1" applyAlignment="1">
      <alignment vertical="top"/>
    </xf>
    <xf numFmtId="49" fontId="6" fillId="2" borderId="7" xfId="0" applyNumberFormat="1" applyFont="1" applyFill="1" applyBorder="1" applyAlignment="1">
      <alignment horizontal="center" vertical="top" shrinkToFit="1"/>
    </xf>
    <xf numFmtId="0" fontId="6" fillId="2" borderId="7" xfId="0" applyNumberFormat="1" applyFont="1" applyFill="1" applyBorder="1" applyAlignment="1">
      <alignment horizontal="left" vertical="top" wrapText="1" shrinkToFit="1"/>
    </xf>
    <xf numFmtId="165" fontId="19" fillId="2" borderId="7" xfId="0" applyNumberFormat="1" applyFont="1" applyFill="1" applyBorder="1" applyAlignment="1">
      <alignment horizontal="center" vertical="top" shrinkToFit="1"/>
    </xf>
    <xf numFmtId="0" fontId="6" fillId="2" borderId="7" xfId="0" applyFont="1" applyFill="1" applyBorder="1" applyAlignment="1">
      <alignment horizontal="center" vertical="top" shrinkToFit="1"/>
    </xf>
    <xf numFmtId="0" fontId="6" fillId="2" borderId="7" xfId="0" applyFont="1" applyFill="1" applyBorder="1" applyAlignment="1">
      <alignment vertical="top" shrinkToFit="1"/>
    </xf>
    <xf numFmtId="0" fontId="6" fillId="2" borderId="0" xfId="0" applyFont="1" applyFill="1" applyBorder="1" applyAlignment="1">
      <alignment horizontal="center" vertical="top" shrinkToFit="1"/>
    </xf>
    <xf numFmtId="0" fontId="6" fillId="2" borderId="0" xfId="0" applyFont="1" applyFill="1" applyBorder="1" applyAlignment="1">
      <alignment vertical="top" shrinkToFit="1"/>
    </xf>
    <xf numFmtId="165" fontId="3" fillId="2" borderId="0" xfId="0" applyNumberFormat="1" applyFont="1" applyFill="1" applyBorder="1" applyAlignment="1">
      <alignment horizontal="center" vertical="top" shrinkToFit="1"/>
    </xf>
    <xf numFmtId="165" fontId="6" fillId="2" borderId="0" xfId="0" applyNumberFormat="1" applyFont="1" applyFill="1" applyBorder="1" applyAlignment="1">
      <alignment horizontal="center" vertical="top" shrinkToFit="1"/>
    </xf>
    <xf numFmtId="0" fontId="5" fillId="2" borderId="7" xfId="0" applyFont="1" applyFill="1" applyBorder="1" applyAlignment="1">
      <alignment vertical="top" shrinkToFit="1"/>
    </xf>
    <xf numFmtId="165" fontId="11" fillId="2" borderId="7" xfId="0" applyNumberFormat="1" applyFont="1" applyFill="1" applyBorder="1" applyAlignment="1">
      <alignment horizontal="center" vertical="top" shrinkToFit="1"/>
    </xf>
    <xf numFmtId="165" fontId="6" fillId="2" borderId="7" xfId="0" applyNumberFormat="1" applyFont="1" applyFill="1" applyBorder="1" applyAlignment="1">
      <alignment horizontal="center" vertical="top" shrinkToFit="1"/>
    </xf>
    <xf numFmtId="165" fontId="15" fillId="2" borderId="7" xfId="0" applyNumberFormat="1" applyFont="1" applyFill="1" applyBorder="1" applyAlignment="1">
      <alignment horizontal="center" vertical="top" wrapText="1" shrinkToFit="1"/>
    </xf>
    <xf numFmtId="0" fontId="14" fillId="2" borderId="7" xfId="0" applyFont="1" applyFill="1" applyBorder="1" applyAlignment="1">
      <alignment vertical="top" shrinkToFit="1"/>
    </xf>
    <xf numFmtId="4" fontId="3" fillId="2" borderId="7" xfId="0" applyNumberFormat="1" applyFont="1" applyFill="1" applyBorder="1" applyAlignment="1">
      <alignment horizontal="center" vertical="top" shrinkToFit="1"/>
    </xf>
    <xf numFmtId="0" fontId="20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0" fontId="2" fillId="2" borderId="1" xfId="0" applyNumberFormat="1" applyFont="1" applyFill="1" applyBorder="1" applyAlignment="1">
      <alignment horizontal="center" vertical="top" wrapText="1" shrinkToFit="1"/>
    </xf>
    <xf numFmtId="0" fontId="2" fillId="2" borderId="6" xfId="0" applyNumberFormat="1" applyFont="1" applyFill="1" applyBorder="1" applyAlignment="1">
      <alignment horizontal="center" vertical="top" wrapText="1" shrinkToFit="1"/>
    </xf>
    <xf numFmtId="165" fontId="2" fillId="2" borderId="1" xfId="0" applyNumberFormat="1" applyFont="1" applyFill="1" applyBorder="1" applyAlignment="1">
      <alignment horizontal="center" vertical="top" wrapText="1" shrinkToFit="1"/>
    </xf>
    <xf numFmtId="165" fontId="2" fillId="2" borderId="6" xfId="0" applyNumberFormat="1" applyFont="1" applyFill="1" applyBorder="1" applyAlignment="1">
      <alignment horizontal="center" vertical="top" wrapText="1" shrinkToFit="1"/>
    </xf>
    <xf numFmtId="0" fontId="3" fillId="2" borderId="1" xfId="0" applyNumberFormat="1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165" fontId="3" fillId="2" borderId="1" xfId="0" applyNumberFormat="1" applyFont="1" applyFill="1" applyBorder="1" applyAlignment="1">
      <alignment horizontal="center" vertical="top" wrapText="1" shrinkToFit="1"/>
    </xf>
    <xf numFmtId="165" fontId="3" fillId="2" borderId="6" xfId="0" applyNumberFormat="1" applyFont="1" applyFill="1" applyBorder="1" applyAlignment="1">
      <alignment horizontal="center" vertical="top" wrapText="1" shrinkToFit="1"/>
    </xf>
    <xf numFmtId="0" fontId="6" fillId="2" borderId="2" xfId="0" applyFont="1" applyFill="1" applyBorder="1" applyAlignment="1">
      <alignment horizontal="center" vertical="top" shrinkToFit="1"/>
    </xf>
    <xf numFmtId="0" fontId="6" fillId="2" borderId="3" xfId="0" applyFont="1" applyFill="1" applyBorder="1" applyAlignment="1">
      <alignment horizontal="center" vertical="top" shrinkToFit="1"/>
    </xf>
    <xf numFmtId="0" fontId="6" fillId="2" borderId="4" xfId="0" applyFont="1" applyFill="1" applyBorder="1" applyAlignment="1">
      <alignment horizontal="center" vertical="top" shrinkToFit="1"/>
    </xf>
    <xf numFmtId="0" fontId="2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center" vertical="top" shrinkToFit="1"/>
    </xf>
    <xf numFmtId="0" fontId="5" fillId="2" borderId="0" xfId="0" applyFont="1" applyFill="1" applyBorder="1" applyAlignment="1">
      <alignment horizontal="center" vertical="top" shrinkToFit="1"/>
    </xf>
    <xf numFmtId="0" fontId="6" fillId="2" borderId="1" xfId="0" applyNumberFormat="1" applyFont="1" applyFill="1" applyBorder="1" applyAlignment="1">
      <alignment horizontal="center" vertical="top" wrapText="1" shrinkToFit="1"/>
    </xf>
    <xf numFmtId="0" fontId="6" fillId="2" borderId="5" xfId="0" applyNumberFormat="1" applyFont="1" applyFill="1" applyBorder="1" applyAlignment="1">
      <alignment horizontal="center" vertical="top" wrapText="1" shrinkToFit="1"/>
    </xf>
    <xf numFmtId="0" fontId="6" fillId="2" borderId="6" xfId="0" applyNumberFormat="1" applyFont="1" applyFill="1" applyBorder="1" applyAlignment="1">
      <alignment horizontal="center" vertical="top" wrapText="1" shrinkToFit="1"/>
    </xf>
    <xf numFmtId="0" fontId="2" fillId="2" borderId="2" xfId="0" applyNumberFormat="1" applyFont="1" applyFill="1" applyBorder="1" applyAlignment="1">
      <alignment horizontal="center" vertical="top" wrapText="1" shrinkToFit="1"/>
    </xf>
    <xf numFmtId="0" fontId="2" fillId="2" borderId="3" xfId="0" applyNumberFormat="1" applyFont="1" applyFill="1" applyBorder="1" applyAlignment="1">
      <alignment horizontal="center" vertical="top" wrapText="1" shrinkToFit="1"/>
    </xf>
    <xf numFmtId="0" fontId="2" fillId="2" borderId="4" xfId="0" applyNumberFormat="1" applyFont="1" applyFill="1" applyBorder="1" applyAlignment="1">
      <alignment horizontal="center" vertical="top" wrapText="1" shrinkToFit="1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2" fillId="2" borderId="5" xfId="0" applyNumberFormat="1" applyFont="1" applyFill="1" applyBorder="1" applyAlignment="1">
      <alignment horizontal="center" vertical="top" wrapText="1" shrinkToFit="1"/>
    </xf>
    <xf numFmtId="0" fontId="2" fillId="2" borderId="1" xfId="0" applyFont="1" applyFill="1" applyBorder="1" applyAlignment="1">
      <alignment horizontal="center" vertical="top" wrapText="1" shrinkToFit="1"/>
    </xf>
    <xf numFmtId="0" fontId="2" fillId="2" borderId="5" xfId="0" applyFont="1" applyFill="1" applyBorder="1" applyAlignment="1">
      <alignment horizontal="center" vertical="top" wrapText="1" shrinkToFit="1"/>
    </xf>
    <xf numFmtId="0" fontId="2" fillId="2" borderId="6" xfId="0" applyFont="1" applyFill="1" applyBorder="1" applyAlignment="1">
      <alignment horizontal="center" vertical="top" wrapText="1" shrinkToFit="1"/>
    </xf>
  </cellXfs>
  <cellStyles count="12">
    <cellStyle name="_Книга1" xfId="2"/>
    <cellStyle name="xl105" xfId="3"/>
    <cellStyle name="xl32" xfId="4"/>
    <cellStyle name="xl45" xfId="5"/>
    <cellStyle name="xl46" xfId="6"/>
    <cellStyle name="xl68" xfId="7"/>
    <cellStyle name="xl91" xfId="8"/>
    <cellStyle name="xl92" xfId="9"/>
    <cellStyle name="xl99" xfId="10"/>
    <cellStyle name="Обычный" xfId="0" builtinId="0"/>
    <cellStyle name="Обычный 4" xfId="11"/>
    <cellStyle name="Обычный_на 01.03.09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71"/>
  <sheetViews>
    <sheetView tabSelected="1" topLeftCell="A22" zoomScale="70" zoomScaleNormal="70" workbookViewId="0">
      <selection activeCell="A69" sqref="A69"/>
    </sheetView>
  </sheetViews>
  <sheetFormatPr defaultRowHeight="12.75" x14ac:dyDescent="0.15"/>
  <cols>
    <col min="1" max="1" width="12.6640625" style="1" customWidth="1"/>
    <col min="2" max="2" width="143.6640625" style="2" customWidth="1"/>
    <col min="3" max="3" width="23.6640625" style="1" customWidth="1"/>
    <col min="4" max="4" width="20.83203125" style="1" customWidth="1"/>
    <col min="5" max="5" width="16.6640625" style="1" customWidth="1"/>
    <col min="6" max="6" width="23.1640625" style="60" customWidth="1"/>
    <col min="7" max="7" width="22.83203125" style="60" customWidth="1"/>
    <col min="8" max="8" width="16.6640625" style="60" customWidth="1"/>
    <col min="9" max="9" width="19.1640625" style="1" customWidth="1"/>
    <col min="10" max="10" width="13.33203125" style="2" customWidth="1"/>
    <col min="11" max="16384" width="9.33203125" style="2"/>
  </cols>
  <sheetData>
    <row r="1" spans="1:10" ht="15" customHeight="1" x14ac:dyDescent="0.15">
      <c r="C1" s="3"/>
      <c r="D1" s="3"/>
      <c r="E1" s="3"/>
      <c r="F1" s="4"/>
      <c r="G1" s="4"/>
      <c r="H1" s="72" t="s">
        <v>95</v>
      </c>
      <c r="I1" s="72"/>
      <c r="J1" s="72"/>
    </row>
    <row r="2" spans="1:10" ht="15.75" x14ac:dyDescent="0.1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x14ac:dyDescent="0.15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x14ac:dyDescent="0.15">
      <c r="A4" s="5"/>
      <c r="C4" s="6"/>
      <c r="E4" s="2"/>
      <c r="F4" s="7"/>
      <c r="G4" s="7"/>
      <c r="H4" s="8"/>
      <c r="I4" s="9"/>
      <c r="J4" s="10" t="s">
        <v>2</v>
      </c>
    </row>
    <row r="5" spans="1:10" s="1" customFormat="1" ht="12.75" customHeight="1" x14ac:dyDescent="0.15">
      <c r="A5" s="75" t="s">
        <v>3</v>
      </c>
      <c r="B5" s="75" t="s">
        <v>4</v>
      </c>
      <c r="C5" s="78" t="s">
        <v>5</v>
      </c>
      <c r="D5" s="79"/>
      <c r="E5" s="80"/>
      <c r="F5" s="81" t="s">
        <v>6</v>
      </c>
      <c r="G5" s="82"/>
      <c r="H5" s="83"/>
      <c r="I5" s="61" t="s">
        <v>7</v>
      </c>
      <c r="J5" s="85" t="s">
        <v>8</v>
      </c>
    </row>
    <row r="6" spans="1:10" s="1" customFormat="1" ht="12.75" customHeight="1" x14ac:dyDescent="0.15">
      <c r="A6" s="76"/>
      <c r="B6" s="76"/>
      <c r="C6" s="61" t="s">
        <v>9</v>
      </c>
      <c r="D6" s="61" t="s">
        <v>10</v>
      </c>
      <c r="E6" s="63" t="s">
        <v>11</v>
      </c>
      <c r="F6" s="65" t="s">
        <v>9</v>
      </c>
      <c r="G6" s="65" t="s">
        <v>10</v>
      </c>
      <c r="H6" s="67" t="s">
        <v>11</v>
      </c>
      <c r="I6" s="84"/>
      <c r="J6" s="86"/>
    </row>
    <row r="7" spans="1:10" s="1" customFormat="1" ht="13.5" customHeight="1" x14ac:dyDescent="0.15">
      <c r="A7" s="77"/>
      <c r="B7" s="77"/>
      <c r="C7" s="62"/>
      <c r="D7" s="62"/>
      <c r="E7" s="64"/>
      <c r="F7" s="66"/>
      <c r="G7" s="66"/>
      <c r="H7" s="68"/>
      <c r="I7" s="62"/>
      <c r="J7" s="87"/>
    </row>
    <row r="8" spans="1:10" s="1" customFormat="1" ht="13.5" customHeight="1" x14ac:dyDescent="0.15">
      <c r="A8" s="11">
        <v>1</v>
      </c>
      <c r="B8" s="11">
        <v>2</v>
      </c>
      <c r="C8" s="12">
        <v>3</v>
      </c>
      <c r="D8" s="12">
        <v>4</v>
      </c>
      <c r="E8" s="12" t="s">
        <v>12</v>
      </c>
      <c r="F8" s="13">
        <v>6</v>
      </c>
      <c r="G8" s="13">
        <v>7</v>
      </c>
      <c r="H8" s="13" t="s">
        <v>13</v>
      </c>
      <c r="I8" s="12" t="s">
        <v>14</v>
      </c>
      <c r="J8" s="12" t="s">
        <v>15</v>
      </c>
    </row>
    <row r="9" spans="1:10" x14ac:dyDescent="0.15">
      <c r="A9" s="14"/>
      <c r="B9" s="15" t="s">
        <v>16</v>
      </c>
      <c r="C9" s="16">
        <f>C10+C18</f>
        <v>156454040.5</v>
      </c>
      <c r="D9" s="16">
        <f>D10+D18</f>
        <v>72076679.900000006</v>
      </c>
      <c r="E9" s="17">
        <f>D9/C9*100</f>
        <v>46.06891561870529</v>
      </c>
      <c r="F9" s="16">
        <f>F10+F18</f>
        <v>168809173</v>
      </c>
      <c r="G9" s="16">
        <f>G10+G18</f>
        <v>99302434.200000003</v>
      </c>
      <c r="H9" s="18">
        <f t="shared" ref="H9:H19" si="0">G9/F9*100</f>
        <v>58.825259572831392</v>
      </c>
      <c r="I9" s="17">
        <f>G9-D9</f>
        <v>27225754.299999997</v>
      </c>
      <c r="J9" s="19">
        <f>G9/D9*100</f>
        <v>137.77331910650338</v>
      </c>
    </row>
    <row r="10" spans="1:10" x14ac:dyDescent="0.15">
      <c r="A10" s="14"/>
      <c r="B10" s="20" t="s">
        <v>17</v>
      </c>
      <c r="C10" s="21">
        <v>135498031.90000001</v>
      </c>
      <c r="D10" s="21">
        <v>62510678.600000001</v>
      </c>
      <c r="E10" s="22">
        <f t="shared" ref="E10:E19" si="1">D10/C10*100</f>
        <v>46.134012223981244</v>
      </c>
      <c r="F10" s="21">
        <v>146814393.90000001</v>
      </c>
      <c r="G10" s="21">
        <v>87708668.900000006</v>
      </c>
      <c r="H10" s="23">
        <f t="shared" si="0"/>
        <v>59.741191970414832</v>
      </c>
      <c r="I10" s="24">
        <f t="shared" ref="I10:I48" si="2">G10-D10</f>
        <v>25197990.300000004</v>
      </c>
      <c r="J10" s="25">
        <f>G10/D10*100</f>
        <v>140.30989722770343</v>
      </c>
    </row>
    <row r="11" spans="1:10" x14ac:dyDescent="0.15">
      <c r="A11" s="14"/>
      <c r="B11" s="20" t="s">
        <v>18</v>
      </c>
      <c r="C11" s="21">
        <v>133026302</v>
      </c>
      <c r="D11" s="21">
        <v>60808886.299999997</v>
      </c>
      <c r="E11" s="22">
        <f t="shared" si="1"/>
        <v>45.711927179633996</v>
      </c>
      <c r="F11" s="21">
        <v>142676335.59999999</v>
      </c>
      <c r="G11" s="21">
        <v>85036702.700000003</v>
      </c>
      <c r="H11" s="23">
        <f t="shared" si="0"/>
        <v>59.60112610293308</v>
      </c>
      <c r="I11" s="24">
        <f t="shared" si="2"/>
        <v>24227816.400000006</v>
      </c>
      <c r="J11" s="25">
        <f>G11/D11*100</f>
        <v>139.84255899782858</v>
      </c>
    </row>
    <row r="12" spans="1:10" x14ac:dyDescent="0.15">
      <c r="A12" s="14"/>
      <c r="B12" s="20" t="s">
        <v>19</v>
      </c>
      <c r="C12" s="21">
        <v>63279700</v>
      </c>
      <c r="D12" s="21">
        <v>29333336.600000001</v>
      </c>
      <c r="E12" s="22">
        <f t="shared" si="1"/>
        <v>46.355050039744185</v>
      </c>
      <c r="F12" s="21">
        <v>66548643</v>
      </c>
      <c r="G12" s="21">
        <v>48062472.299999997</v>
      </c>
      <c r="H12" s="23">
        <f t="shared" si="0"/>
        <v>72.221566260937877</v>
      </c>
      <c r="I12" s="24">
        <f t="shared" si="2"/>
        <v>18729135.699999996</v>
      </c>
      <c r="J12" s="25">
        <f>G12/D12*100</f>
        <v>163.84931913950763</v>
      </c>
    </row>
    <row r="13" spans="1:10" x14ac:dyDescent="0.15">
      <c r="A13" s="14"/>
      <c r="B13" s="26" t="s">
        <v>20</v>
      </c>
      <c r="C13" s="21">
        <v>31690389.300000001</v>
      </c>
      <c r="D13" s="21">
        <v>14530997.5</v>
      </c>
      <c r="E13" s="22">
        <f t="shared" si="1"/>
        <v>45.853010395173655</v>
      </c>
      <c r="F13" s="21">
        <v>35992481.899999999</v>
      </c>
      <c r="G13" s="21">
        <v>17047624.5</v>
      </c>
      <c r="H13" s="23">
        <f t="shared" si="0"/>
        <v>47.364403897915139</v>
      </c>
      <c r="I13" s="24">
        <f t="shared" si="2"/>
        <v>2516627</v>
      </c>
      <c r="J13" s="25">
        <f t="shared" ref="J13:J21" si="3">G13/D13*100</f>
        <v>117.31902438218711</v>
      </c>
    </row>
    <row r="14" spans="1:10" x14ac:dyDescent="0.15">
      <c r="A14" s="14"/>
      <c r="B14" s="26" t="s">
        <v>21</v>
      </c>
      <c r="C14" s="21">
        <v>10200</v>
      </c>
      <c r="D14" s="21">
        <v>47404.3</v>
      </c>
      <c r="E14" s="22">
        <f t="shared" si="1"/>
        <v>464.74803921568633</v>
      </c>
      <c r="F14" s="21">
        <v>107000</v>
      </c>
      <c r="G14" s="21">
        <v>128040.2</v>
      </c>
      <c r="H14" s="23">
        <f t="shared" si="0"/>
        <v>119.66373831775701</v>
      </c>
      <c r="I14" s="24">
        <f t="shared" si="2"/>
        <v>80635.899999999994</v>
      </c>
      <c r="J14" s="25">
        <f t="shared" si="3"/>
        <v>270.10250124988659</v>
      </c>
    </row>
    <row r="15" spans="1:10" x14ac:dyDescent="0.15">
      <c r="A15" s="14"/>
      <c r="B15" s="26" t="s">
        <v>22</v>
      </c>
      <c r="C15" s="21">
        <v>25344244</v>
      </c>
      <c r="D15" s="21">
        <v>11458669.300000001</v>
      </c>
      <c r="E15" s="22">
        <f t="shared" si="1"/>
        <v>45.212117197104007</v>
      </c>
      <c r="F15" s="21">
        <v>27311014</v>
      </c>
      <c r="G15" s="21">
        <v>13334488.699999999</v>
      </c>
      <c r="H15" s="23">
        <f t="shared" si="0"/>
        <v>48.824583005230046</v>
      </c>
      <c r="I15" s="24">
        <f t="shared" si="2"/>
        <v>1875819.3999999985</v>
      </c>
      <c r="J15" s="25">
        <f t="shared" si="3"/>
        <v>116.37030750158746</v>
      </c>
    </row>
    <row r="16" spans="1:10" x14ac:dyDescent="0.15">
      <c r="A16" s="14"/>
      <c r="B16" s="26" t="s">
        <v>23</v>
      </c>
      <c r="C16" s="21">
        <v>11759415.5</v>
      </c>
      <c r="D16" s="21">
        <v>5068794</v>
      </c>
      <c r="E16" s="22">
        <f t="shared" si="1"/>
        <v>43.104132173916298</v>
      </c>
      <c r="F16" s="21">
        <v>11894525.4</v>
      </c>
      <c r="G16" s="21">
        <v>5977460.2000000002</v>
      </c>
      <c r="H16" s="23">
        <f t="shared" si="0"/>
        <v>50.253877300560475</v>
      </c>
      <c r="I16" s="24">
        <f t="shared" si="2"/>
        <v>908666.20000000019</v>
      </c>
      <c r="J16" s="25">
        <f t="shared" si="3"/>
        <v>117.92667447128449</v>
      </c>
    </row>
    <row r="17" spans="1:10" x14ac:dyDescent="0.15">
      <c r="A17" s="14"/>
      <c r="B17" s="26" t="s">
        <v>24</v>
      </c>
      <c r="C17" s="21">
        <v>2471729.9</v>
      </c>
      <c r="D17" s="21">
        <v>1701792.3</v>
      </c>
      <c r="E17" s="22">
        <f t="shared" si="1"/>
        <v>68.850253419679888</v>
      </c>
      <c r="F17" s="21">
        <v>4138058.3</v>
      </c>
      <c r="G17" s="21">
        <v>2671966.2000000002</v>
      </c>
      <c r="H17" s="23">
        <f t="shared" si="0"/>
        <v>64.57053057952325</v>
      </c>
      <c r="I17" s="24">
        <f t="shared" si="2"/>
        <v>970173.90000000014</v>
      </c>
      <c r="J17" s="25">
        <f t="shared" si="3"/>
        <v>157.00894874186469</v>
      </c>
    </row>
    <row r="18" spans="1:10" x14ac:dyDescent="0.15">
      <c r="A18" s="14"/>
      <c r="B18" s="20" t="s">
        <v>25</v>
      </c>
      <c r="C18" s="21">
        <v>20956008.600000001</v>
      </c>
      <c r="D18" s="21">
        <v>9566001.3000000007</v>
      </c>
      <c r="E18" s="22">
        <f t="shared" si="1"/>
        <v>45.648011902419242</v>
      </c>
      <c r="F18" s="21">
        <v>21994779.100000001</v>
      </c>
      <c r="G18" s="21">
        <v>11593765.300000001</v>
      </c>
      <c r="H18" s="23">
        <f t="shared" si="0"/>
        <v>52.711442325874501</v>
      </c>
      <c r="I18" s="24">
        <f t="shared" si="2"/>
        <v>2027764</v>
      </c>
      <c r="J18" s="25">
        <f t="shared" si="3"/>
        <v>121.19761367793249</v>
      </c>
    </row>
    <row r="19" spans="1:10" x14ac:dyDescent="0.15">
      <c r="A19" s="14"/>
      <c r="B19" s="20" t="s">
        <v>26</v>
      </c>
      <c r="C19" s="21">
        <v>18937834.300000001</v>
      </c>
      <c r="D19" s="21">
        <v>8767204.1999999993</v>
      </c>
      <c r="E19" s="22">
        <f t="shared" si="1"/>
        <v>46.294650492321601</v>
      </c>
      <c r="F19" s="21">
        <v>17857231.5</v>
      </c>
      <c r="G19" s="21">
        <v>9333497.1999999993</v>
      </c>
      <c r="H19" s="23">
        <f t="shared" si="0"/>
        <v>52.267324864999367</v>
      </c>
      <c r="I19" s="24">
        <f t="shared" si="2"/>
        <v>566293</v>
      </c>
      <c r="J19" s="25">
        <f t="shared" si="3"/>
        <v>106.45921991870566</v>
      </c>
    </row>
    <row r="20" spans="1:10" x14ac:dyDescent="0.15">
      <c r="A20" s="14"/>
      <c r="B20" s="20" t="s">
        <v>27</v>
      </c>
      <c r="C20" s="21">
        <v>400000</v>
      </c>
      <c r="D20" s="21">
        <v>452956.77</v>
      </c>
      <c r="E20" s="24"/>
      <c r="F20" s="21">
        <v>0</v>
      </c>
      <c r="G20" s="21">
        <v>516275.9</v>
      </c>
      <c r="H20" s="23"/>
      <c r="I20" s="24">
        <f t="shared" si="2"/>
        <v>63319.130000000005</v>
      </c>
      <c r="J20" s="25">
        <f t="shared" si="3"/>
        <v>113.97906692066884</v>
      </c>
    </row>
    <row r="21" spans="1:10" x14ac:dyDescent="0.15">
      <c r="A21" s="14"/>
      <c r="B21" s="27" t="s">
        <v>28</v>
      </c>
      <c r="C21" s="21">
        <v>0</v>
      </c>
      <c r="D21" s="21">
        <v>-25904.6</v>
      </c>
      <c r="E21" s="24"/>
      <c r="F21" s="21">
        <v>0</v>
      </c>
      <c r="G21" s="21">
        <v>-147163.79999999999</v>
      </c>
      <c r="H21" s="23"/>
      <c r="I21" s="24">
        <f t="shared" si="2"/>
        <v>-121259.19999999998</v>
      </c>
      <c r="J21" s="25">
        <f t="shared" si="3"/>
        <v>568.09910208997621</v>
      </c>
    </row>
    <row r="22" spans="1:10" x14ac:dyDescent="0.15">
      <c r="A22" s="14"/>
      <c r="B22" s="27"/>
      <c r="C22" s="21"/>
      <c r="D22" s="21"/>
      <c r="E22" s="28"/>
      <c r="F22" s="21"/>
      <c r="G22" s="21"/>
      <c r="H22" s="23"/>
      <c r="I22" s="24"/>
      <c r="J22" s="25"/>
    </row>
    <row r="23" spans="1:10" x14ac:dyDescent="0.15">
      <c r="A23" s="14"/>
      <c r="B23" s="15" t="s">
        <v>29</v>
      </c>
      <c r="C23" s="29">
        <f>C24+C29+C30+C33+C38+C39+C40+C41+C42+C43+C44+C45+C47+C48</f>
        <v>176452664.40000001</v>
      </c>
      <c r="D23" s="29">
        <f>D24+D29+D30+D33+D38+D39+D40+D41+D42+D43+D44+D45+D47+D48</f>
        <v>81719524.800000012</v>
      </c>
      <c r="E23" s="17">
        <f t="shared" ref="E23:E48" si="4">D23/C23*100</f>
        <v>46.312434599882415</v>
      </c>
      <c r="F23" s="29">
        <f>F24+F29+F30+F33+F38+F39+F40+F41+F42+F43+F44+F45+F47+F48</f>
        <v>191037240.79999998</v>
      </c>
      <c r="G23" s="29">
        <f>G24+G29+G30+G33+G38+G39+G40+G41+G42+G43+G44+G45+G47+G48</f>
        <v>89210151.099999994</v>
      </c>
      <c r="H23" s="18">
        <f t="shared" ref="H23:H48" si="5">G23/F23*100</f>
        <v>46.69778035236363</v>
      </c>
      <c r="I23" s="17">
        <f t="shared" si="2"/>
        <v>7490626.2999999821</v>
      </c>
      <c r="J23" s="19">
        <f t="shared" ref="J23:J48" si="6">G23/D23*100</f>
        <v>109.16626267508592</v>
      </c>
    </row>
    <row r="24" spans="1:10" x14ac:dyDescent="0.15">
      <c r="A24" s="30" t="s">
        <v>30</v>
      </c>
      <c r="B24" s="15" t="s">
        <v>31</v>
      </c>
      <c r="C24" s="31">
        <v>9493201.9000000004</v>
      </c>
      <c r="D24" s="32">
        <v>3569743.1</v>
      </c>
      <c r="E24" s="17">
        <f t="shared" si="4"/>
        <v>37.603151577340832</v>
      </c>
      <c r="F24" s="31">
        <v>11317013</v>
      </c>
      <c r="G24" s="32">
        <v>3873201.8</v>
      </c>
      <c r="H24" s="18">
        <f t="shared" si="5"/>
        <v>34.224594422574221</v>
      </c>
      <c r="I24" s="17">
        <f t="shared" si="2"/>
        <v>303458.69999999972</v>
      </c>
      <c r="J24" s="19">
        <f t="shared" si="6"/>
        <v>108.50085542570275</v>
      </c>
    </row>
    <row r="25" spans="1:10" ht="15" customHeight="1" x14ac:dyDescent="0.15">
      <c r="A25" s="33" t="s">
        <v>32</v>
      </c>
      <c r="B25" s="20" t="s">
        <v>33</v>
      </c>
      <c r="C25" s="34">
        <v>4012340.9</v>
      </c>
      <c r="D25" s="34">
        <v>1639868.5</v>
      </c>
      <c r="E25" s="24">
        <f t="shared" si="4"/>
        <v>40.870617449280047</v>
      </c>
      <c r="F25" s="34">
        <v>4108860.2</v>
      </c>
      <c r="G25" s="34">
        <v>1818101.2</v>
      </c>
      <c r="H25" s="23">
        <f t="shared" si="5"/>
        <v>44.248310030114915</v>
      </c>
      <c r="I25" s="24">
        <f t="shared" si="2"/>
        <v>178232.69999999995</v>
      </c>
      <c r="J25" s="25">
        <f t="shared" si="6"/>
        <v>110.86871904667966</v>
      </c>
    </row>
    <row r="26" spans="1:10" x14ac:dyDescent="0.15">
      <c r="A26" s="33" t="s">
        <v>34</v>
      </c>
      <c r="B26" s="20" t="s">
        <v>35</v>
      </c>
      <c r="C26" s="34">
        <v>441868.5</v>
      </c>
      <c r="D26" s="34">
        <v>216358</v>
      </c>
      <c r="E26" s="24">
        <f t="shared" si="4"/>
        <v>48.964341201058687</v>
      </c>
      <c r="F26" s="34">
        <v>475777.4</v>
      </c>
      <c r="G26" s="34">
        <v>229406.6</v>
      </c>
      <c r="H26" s="23">
        <f t="shared" si="5"/>
        <v>48.217212503157988</v>
      </c>
      <c r="I26" s="24">
        <f t="shared" si="2"/>
        <v>13048.600000000006</v>
      </c>
      <c r="J26" s="25">
        <f t="shared" si="6"/>
        <v>106.03102265689274</v>
      </c>
    </row>
    <row r="27" spans="1:10" ht="15.75" customHeight="1" x14ac:dyDescent="0.15">
      <c r="A27" s="33" t="s">
        <v>36</v>
      </c>
      <c r="B27" s="20" t="s">
        <v>37</v>
      </c>
      <c r="C27" s="34">
        <v>89658.1</v>
      </c>
      <c r="D27" s="34">
        <v>32905.199999999997</v>
      </c>
      <c r="E27" s="24">
        <f t="shared" si="4"/>
        <v>36.700755425332453</v>
      </c>
      <c r="F27" s="34">
        <v>101199.7</v>
      </c>
      <c r="G27" s="34">
        <v>42632.2</v>
      </c>
      <c r="H27" s="23">
        <f t="shared" si="5"/>
        <v>42.126804723729414</v>
      </c>
      <c r="I27" s="24">
        <f t="shared" si="2"/>
        <v>9727</v>
      </c>
      <c r="J27" s="25">
        <f t="shared" si="6"/>
        <v>129.56067733975178</v>
      </c>
    </row>
    <row r="28" spans="1:10" ht="15.75" customHeight="1" x14ac:dyDescent="0.15">
      <c r="A28" s="33" t="s">
        <v>38</v>
      </c>
      <c r="B28" s="20" t="s">
        <v>39</v>
      </c>
      <c r="C28" s="34">
        <v>200174.2</v>
      </c>
      <c r="D28" s="34">
        <v>32662.9</v>
      </c>
      <c r="E28" s="24">
        <f t="shared" si="4"/>
        <v>16.317237685975517</v>
      </c>
      <c r="F28" s="34">
        <v>102674.8</v>
      </c>
      <c r="G28" s="34">
        <v>41107.1</v>
      </c>
      <c r="H28" s="23">
        <f t="shared" si="5"/>
        <v>40.036211417017611</v>
      </c>
      <c r="I28" s="24">
        <f t="shared" si="2"/>
        <v>8444.1999999999971</v>
      </c>
      <c r="J28" s="25">
        <f t="shared" si="6"/>
        <v>125.8525727966592</v>
      </c>
    </row>
    <row r="29" spans="1:10" ht="13.5" customHeight="1" x14ac:dyDescent="0.15">
      <c r="A29" s="30" t="s">
        <v>40</v>
      </c>
      <c r="B29" s="15" t="s">
        <v>41</v>
      </c>
      <c r="C29" s="16">
        <v>78850.5</v>
      </c>
      <c r="D29" s="16">
        <v>39425.4</v>
      </c>
      <c r="E29" s="17">
        <f t="shared" si="4"/>
        <v>50.000190233416411</v>
      </c>
      <c r="F29" s="16">
        <v>77381.399999999994</v>
      </c>
      <c r="G29" s="16">
        <v>38690.800000000003</v>
      </c>
      <c r="H29" s="18">
        <f t="shared" si="5"/>
        <v>50.000129230021692</v>
      </c>
      <c r="I29" s="17">
        <f t="shared" si="2"/>
        <v>-734.59999999999854</v>
      </c>
      <c r="J29" s="19">
        <f t="shared" si="6"/>
        <v>98.136734186590374</v>
      </c>
    </row>
    <row r="30" spans="1:10" ht="18" customHeight="1" x14ac:dyDescent="0.15">
      <c r="A30" s="30" t="s">
        <v>42</v>
      </c>
      <c r="B30" s="15" t="s">
        <v>43</v>
      </c>
      <c r="C30" s="32">
        <v>2569701.7999999998</v>
      </c>
      <c r="D30" s="32">
        <v>1212958.3</v>
      </c>
      <c r="E30" s="17">
        <f t="shared" si="4"/>
        <v>47.20229794756731</v>
      </c>
      <c r="F30" s="32">
        <v>2885470.7</v>
      </c>
      <c r="G30" s="32">
        <v>1224635.5</v>
      </c>
      <c r="H30" s="18">
        <f t="shared" si="5"/>
        <v>42.441446381694327</v>
      </c>
      <c r="I30" s="17">
        <f t="shared" si="2"/>
        <v>11677.199999999953</v>
      </c>
      <c r="J30" s="19">
        <f t="shared" si="6"/>
        <v>100.96270415891462</v>
      </c>
    </row>
    <row r="31" spans="1:10" ht="17.25" customHeight="1" x14ac:dyDescent="0.15">
      <c r="A31" s="33" t="s">
        <v>44</v>
      </c>
      <c r="B31" s="20" t="s">
        <v>45</v>
      </c>
      <c r="C31" s="34">
        <v>557730.4</v>
      </c>
      <c r="D31" s="34">
        <v>200879.7</v>
      </c>
      <c r="E31" s="24">
        <f t="shared" si="4"/>
        <v>36.017348166784522</v>
      </c>
      <c r="F31" s="34">
        <v>616807.80000000005</v>
      </c>
      <c r="G31" s="34">
        <v>259101.5</v>
      </c>
      <c r="H31" s="23">
        <f t="shared" si="5"/>
        <v>42.006845568425035</v>
      </c>
      <c r="I31" s="24">
        <f t="shared" si="2"/>
        <v>58221.799999999988</v>
      </c>
      <c r="J31" s="25">
        <f t="shared" si="6"/>
        <v>128.98341644277644</v>
      </c>
    </row>
    <row r="32" spans="1:10" x14ac:dyDescent="0.15">
      <c r="A32" s="33" t="s">
        <v>46</v>
      </c>
      <c r="B32" s="20" t="s">
        <v>47</v>
      </c>
      <c r="C32" s="34">
        <v>1579530.7</v>
      </c>
      <c r="D32" s="34">
        <v>750405.1</v>
      </c>
      <c r="E32" s="24">
        <f t="shared" si="4"/>
        <v>47.508104780742791</v>
      </c>
      <c r="F32" s="34">
        <v>1762731.2</v>
      </c>
      <c r="G32" s="34">
        <v>685222.5</v>
      </c>
      <c r="H32" s="23">
        <f t="shared" si="5"/>
        <v>38.872773114811835</v>
      </c>
      <c r="I32" s="24">
        <f t="shared" si="2"/>
        <v>-65182.599999999977</v>
      </c>
      <c r="J32" s="25">
        <f t="shared" si="6"/>
        <v>91.313678438486093</v>
      </c>
    </row>
    <row r="33" spans="1:10" x14ac:dyDescent="0.15">
      <c r="A33" s="30" t="s">
        <v>48</v>
      </c>
      <c r="B33" s="15" t="s">
        <v>49</v>
      </c>
      <c r="C33" s="32">
        <v>30796116</v>
      </c>
      <c r="D33" s="32">
        <v>12115458.300000001</v>
      </c>
      <c r="E33" s="17">
        <f t="shared" si="4"/>
        <v>39.34086460773171</v>
      </c>
      <c r="F33" s="32">
        <v>40940416.5</v>
      </c>
      <c r="G33" s="32">
        <v>14971660.699999999</v>
      </c>
      <c r="H33" s="18">
        <f t="shared" si="5"/>
        <v>36.569390299192484</v>
      </c>
      <c r="I33" s="17">
        <f t="shared" si="2"/>
        <v>2856202.3999999985</v>
      </c>
      <c r="J33" s="19">
        <f t="shared" si="6"/>
        <v>123.57486055645124</v>
      </c>
    </row>
    <row r="34" spans="1:10" x14ac:dyDescent="0.15">
      <c r="A34" s="33" t="s">
        <v>50</v>
      </c>
      <c r="B34" s="20" t="s">
        <v>51</v>
      </c>
      <c r="C34" s="34">
        <v>5364451.9000000004</v>
      </c>
      <c r="D34" s="34">
        <v>2906889</v>
      </c>
      <c r="E34" s="24">
        <f t="shared" si="4"/>
        <v>54.1879963542967</v>
      </c>
      <c r="F34" s="34">
        <v>5258325.2</v>
      </c>
      <c r="G34" s="34">
        <v>3705013.1</v>
      </c>
      <c r="H34" s="23">
        <f t="shared" si="5"/>
        <v>70.459946067998985</v>
      </c>
      <c r="I34" s="24">
        <f t="shared" si="2"/>
        <v>798124.10000000009</v>
      </c>
      <c r="J34" s="25">
        <f t="shared" si="6"/>
        <v>127.45629778089223</v>
      </c>
    </row>
    <row r="35" spans="1:10" x14ac:dyDescent="0.15">
      <c r="A35" s="33" t="s">
        <v>52</v>
      </c>
      <c r="B35" s="20" t="s">
        <v>53</v>
      </c>
      <c r="C35" s="34">
        <v>1715698.4</v>
      </c>
      <c r="D35" s="34">
        <v>658681.9</v>
      </c>
      <c r="E35" s="24">
        <f t="shared" si="4"/>
        <v>38.391473699573311</v>
      </c>
      <c r="F35" s="34">
        <v>1763862.9</v>
      </c>
      <c r="G35" s="34">
        <v>709421.7</v>
      </c>
      <c r="H35" s="23">
        <f t="shared" si="5"/>
        <v>40.219775584599006</v>
      </c>
      <c r="I35" s="24">
        <f t="shared" si="2"/>
        <v>50739.79999999993</v>
      </c>
      <c r="J35" s="25">
        <f t="shared" si="6"/>
        <v>107.70323277442418</v>
      </c>
    </row>
    <row r="36" spans="1:10" x14ac:dyDescent="0.15">
      <c r="A36" s="33" t="s">
        <v>54</v>
      </c>
      <c r="B36" s="20" t="s">
        <v>55</v>
      </c>
      <c r="C36" s="34">
        <v>16353186.6</v>
      </c>
      <c r="D36" s="34">
        <v>5309802</v>
      </c>
      <c r="E36" s="24">
        <f t="shared" si="4"/>
        <v>32.4695249303888</v>
      </c>
      <c r="F36" s="34">
        <v>24395622.699999999</v>
      </c>
      <c r="G36" s="34">
        <v>5781781.5999999996</v>
      </c>
      <c r="H36" s="23">
        <f t="shared" si="5"/>
        <v>23.700077965216277</v>
      </c>
      <c r="I36" s="24">
        <f t="shared" si="2"/>
        <v>471979.59999999963</v>
      </c>
      <c r="J36" s="25">
        <f t="shared" si="6"/>
        <v>108.88883615622578</v>
      </c>
    </row>
    <row r="37" spans="1:10" x14ac:dyDescent="0.15">
      <c r="A37" s="33" t="s">
        <v>56</v>
      </c>
      <c r="B37" s="20" t="s">
        <v>57</v>
      </c>
      <c r="C37" s="34">
        <v>1681812.2</v>
      </c>
      <c r="D37" s="34">
        <v>513095.3</v>
      </c>
      <c r="E37" s="24">
        <f t="shared" si="4"/>
        <v>30.508477700423388</v>
      </c>
      <c r="F37" s="34">
        <v>1750440.9</v>
      </c>
      <c r="G37" s="34">
        <v>337377.4</v>
      </c>
      <c r="H37" s="23">
        <f t="shared" si="5"/>
        <v>19.273852661920778</v>
      </c>
      <c r="I37" s="24">
        <f t="shared" si="2"/>
        <v>-175717.89999999997</v>
      </c>
      <c r="J37" s="25">
        <f t="shared" si="6"/>
        <v>65.753360048318513</v>
      </c>
    </row>
    <row r="38" spans="1:10" x14ac:dyDescent="0.15">
      <c r="A38" s="30" t="s">
        <v>58</v>
      </c>
      <c r="B38" s="15" t="s">
        <v>59</v>
      </c>
      <c r="C38" s="32">
        <v>17852100.399999999</v>
      </c>
      <c r="D38" s="32">
        <v>6192153</v>
      </c>
      <c r="E38" s="17">
        <f t="shared" si="4"/>
        <v>34.685851307446157</v>
      </c>
      <c r="F38" s="32">
        <v>18828651.800000001</v>
      </c>
      <c r="G38" s="32">
        <v>6787783.2000000002</v>
      </c>
      <c r="H38" s="18">
        <f t="shared" si="5"/>
        <v>36.050287997784316</v>
      </c>
      <c r="I38" s="17">
        <f t="shared" si="2"/>
        <v>595630.20000000019</v>
      </c>
      <c r="J38" s="19">
        <f t="shared" si="6"/>
        <v>109.61911309362027</v>
      </c>
    </row>
    <row r="39" spans="1:10" x14ac:dyDescent="0.15">
      <c r="A39" s="30" t="s">
        <v>60</v>
      </c>
      <c r="B39" s="15" t="s">
        <v>61</v>
      </c>
      <c r="C39" s="32">
        <v>613147.6</v>
      </c>
      <c r="D39" s="32">
        <v>143291.70000000001</v>
      </c>
      <c r="E39" s="17">
        <f t="shared" si="4"/>
        <v>23.369854175405731</v>
      </c>
      <c r="F39" s="32">
        <v>648937.1</v>
      </c>
      <c r="G39" s="32">
        <v>258212.4</v>
      </c>
      <c r="H39" s="18">
        <f t="shared" si="5"/>
        <v>39.790050530321039</v>
      </c>
      <c r="I39" s="17">
        <f t="shared" si="2"/>
        <v>114920.69999999998</v>
      </c>
      <c r="J39" s="19">
        <f t="shared" si="6"/>
        <v>180.20052801383471</v>
      </c>
    </row>
    <row r="40" spans="1:10" x14ac:dyDescent="0.15">
      <c r="A40" s="30" t="s">
        <v>62</v>
      </c>
      <c r="B40" s="15" t="s">
        <v>63</v>
      </c>
      <c r="C40" s="32">
        <v>39912746.700000003</v>
      </c>
      <c r="D40" s="32">
        <v>21754773.600000001</v>
      </c>
      <c r="E40" s="17">
        <f t="shared" si="4"/>
        <v>54.505829336972191</v>
      </c>
      <c r="F40" s="32">
        <v>39489705.5</v>
      </c>
      <c r="G40" s="32">
        <v>22393526.899999999</v>
      </c>
      <c r="H40" s="18">
        <f t="shared" si="5"/>
        <v>56.707252222987577</v>
      </c>
      <c r="I40" s="17">
        <f t="shared" si="2"/>
        <v>638753.29999999702</v>
      </c>
      <c r="J40" s="19">
        <f t="shared" si="6"/>
        <v>102.93615236703727</v>
      </c>
    </row>
    <row r="41" spans="1:10" x14ac:dyDescent="0.15">
      <c r="A41" s="30" t="s">
        <v>64</v>
      </c>
      <c r="B41" s="15" t="s">
        <v>65</v>
      </c>
      <c r="C41" s="32">
        <v>4813222.2</v>
      </c>
      <c r="D41" s="32">
        <v>2015130.7</v>
      </c>
      <c r="E41" s="17">
        <f t="shared" si="4"/>
        <v>41.866562902498039</v>
      </c>
      <c r="F41" s="32">
        <v>4210968.8</v>
      </c>
      <c r="G41" s="32">
        <v>1856389.1</v>
      </c>
      <c r="H41" s="35">
        <f t="shared" si="5"/>
        <v>44.084608273516537</v>
      </c>
      <c r="I41" s="17">
        <f t="shared" si="2"/>
        <v>-158741.59999999986</v>
      </c>
      <c r="J41" s="19">
        <f t="shared" si="6"/>
        <v>92.12251592415322</v>
      </c>
    </row>
    <row r="42" spans="1:10" x14ac:dyDescent="0.15">
      <c r="A42" s="30" t="s">
        <v>66</v>
      </c>
      <c r="B42" s="15" t="s">
        <v>67</v>
      </c>
      <c r="C42" s="32">
        <v>22550359.100000001</v>
      </c>
      <c r="D42" s="32">
        <v>12305515.300000001</v>
      </c>
      <c r="E42" s="17">
        <f t="shared" si="4"/>
        <v>54.569043647735086</v>
      </c>
      <c r="F42" s="32">
        <v>22024094.399999999</v>
      </c>
      <c r="G42" s="32">
        <v>11751776.300000001</v>
      </c>
      <c r="H42" s="18">
        <f t="shared" si="5"/>
        <v>53.358726522712331</v>
      </c>
      <c r="I42" s="17">
        <f t="shared" si="2"/>
        <v>-553739</v>
      </c>
      <c r="J42" s="19">
        <f t="shared" si="6"/>
        <v>95.500074669770228</v>
      </c>
    </row>
    <row r="43" spans="1:10" x14ac:dyDescent="0.15">
      <c r="A43" s="30" t="s">
        <v>68</v>
      </c>
      <c r="B43" s="15" t="s">
        <v>69</v>
      </c>
      <c r="C43" s="32">
        <v>37664596.399999999</v>
      </c>
      <c r="D43" s="32">
        <v>18229887.899999999</v>
      </c>
      <c r="E43" s="17">
        <f t="shared" si="4"/>
        <v>48.400592711515159</v>
      </c>
      <c r="F43" s="32">
        <v>38861090.100000001</v>
      </c>
      <c r="G43" s="32">
        <v>20870242.800000001</v>
      </c>
      <c r="H43" s="18">
        <f t="shared" si="5"/>
        <v>53.704728164586399</v>
      </c>
      <c r="I43" s="17">
        <f t="shared" si="2"/>
        <v>2640354.9000000022</v>
      </c>
      <c r="J43" s="19">
        <f t="shared" si="6"/>
        <v>114.4836595511923</v>
      </c>
    </row>
    <row r="44" spans="1:10" x14ac:dyDescent="0.15">
      <c r="A44" s="30" t="s">
        <v>70</v>
      </c>
      <c r="B44" s="15" t="s">
        <v>71</v>
      </c>
      <c r="C44" s="32">
        <v>3076931.2</v>
      </c>
      <c r="D44" s="32">
        <v>684512.6</v>
      </c>
      <c r="E44" s="17">
        <f t="shared" si="4"/>
        <v>22.246600768973966</v>
      </c>
      <c r="F44" s="32">
        <v>4000711.9</v>
      </c>
      <c r="G44" s="32">
        <v>1109456.1000000001</v>
      </c>
      <c r="H44" s="18">
        <f t="shared" si="5"/>
        <v>27.731466992162073</v>
      </c>
      <c r="I44" s="17">
        <f t="shared" si="2"/>
        <v>424943.50000000012</v>
      </c>
      <c r="J44" s="19">
        <f t="shared" si="6"/>
        <v>162.07971920458442</v>
      </c>
    </row>
    <row r="45" spans="1:10" x14ac:dyDescent="0.15">
      <c r="A45" s="30" t="s">
        <v>72</v>
      </c>
      <c r="B45" s="15" t="s">
        <v>73</v>
      </c>
      <c r="C45" s="32">
        <v>431906.4</v>
      </c>
      <c r="D45" s="32">
        <v>328244.90000000002</v>
      </c>
      <c r="E45" s="17">
        <f t="shared" si="4"/>
        <v>75.999082208552593</v>
      </c>
      <c r="F45" s="32">
        <v>407001.9</v>
      </c>
      <c r="G45" s="32">
        <v>249053</v>
      </c>
      <c r="H45" s="18">
        <f t="shared" si="5"/>
        <v>61.192097629028261</v>
      </c>
      <c r="I45" s="17">
        <f t="shared" si="2"/>
        <v>-79191.900000000023</v>
      </c>
      <c r="J45" s="19">
        <f t="shared" si="6"/>
        <v>75.874141532739728</v>
      </c>
    </row>
    <row r="46" spans="1:10" x14ac:dyDescent="0.15">
      <c r="A46" s="30"/>
      <c r="B46" s="15" t="s">
        <v>74</v>
      </c>
      <c r="C46" s="18">
        <f>C41+C40+C42+C43++C44+C45</f>
        <v>108449762.00000001</v>
      </c>
      <c r="D46" s="18">
        <f>D41+D40+D42+D43++D44+D45</f>
        <v>55318065</v>
      </c>
      <c r="E46" s="17">
        <f t="shared" si="4"/>
        <v>51.008009588808498</v>
      </c>
      <c r="F46" s="18">
        <f>F41+F40+F42+F43++F44+F45</f>
        <v>108993572.60000001</v>
      </c>
      <c r="G46" s="18">
        <f>G41+G40+G42+G43++G44+G45</f>
        <v>58230444.199999996</v>
      </c>
      <c r="H46" s="18">
        <f t="shared" si="5"/>
        <v>53.425576216041925</v>
      </c>
      <c r="I46" s="17">
        <f t="shared" si="2"/>
        <v>2912379.1999999955</v>
      </c>
      <c r="J46" s="19">
        <f>G46/D46*100</f>
        <v>105.26478863640656</v>
      </c>
    </row>
    <row r="47" spans="1:10" s="38" customFormat="1" x14ac:dyDescent="0.15">
      <c r="A47" s="36" t="s">
        <v>75</v>
      </c>
      <c r="B47" s="37" t="s">
        <v>76</v>
      </c>
      <c r="C47" s="32">
        <v>13846.2</v>
      </c>
      <c r="D47" s="32">
        <v>1760</v>
      </c>
      <c r="E47" s="17">
        <f t="shared" si="4"/>
        <v>12.711068740881974</v>
      </c>
      <c r="F47" s="32">
        <v>64710.5</v>
      </c>
      <c r="G47" s="32">
        <v>0</v>
      </c>
      <c r="H47" s="18">
        <f t="shared" si="5"/>
        <v>0</v>
      </c>
      <c r="I47" s="17">
        <f t="shared" si="2"/>
        <v>-1760</v>
      </c>
      <c r="J47" s="19">
        <f>G47/D47*100</f>
        <v>0</v>
      </c>
    </row>
    <row r="48" spans="1:10" x14ac:dyDescent="0.15">
      <c r="A48" s="30" t="s">
        <v>77</v>
      </c>
      <c r="B48" s="15" t="s">
        <v>78</v>
      </c>
      <c r="C48" s="32">
        <v>6585938</v>
      </c>
      <c r="D48" s="32">
        <v>3126670</v>
      </c>
      <c r="E48" s="17">
        <f t="shared" si="4"/>
        <v>47.474938269992819</v>
      </c>
      <c r="F48" s="32">
        <v>7281087.2000000002</v>
      </c>
      <c r="G48" s="32">
        <v>3825522.5</v>
      </c>
      <c r="H48" s="18">
        <f t="shared" si="5"/>
        <v>52.540539550192442</v>
      </c>
      <c r="I48" s="17">
        <f t="shared" si="2"/>
        <v>698852.5</v>
      </c>
      <c r="J48" s="19">
        <f t="shared" si="6"/>
        <v>122.35133544633747</v>
      </c>
    </row>
    <row r="49" spans="1:10" x14ac:dyDescent="0.15">
      <c r="A49" s="39"/>
      <c r="B49" s="40" t="s">
        <v>79</v>
      </c>
      <c r="C49" s="18">
        <f>-C51</f>
        <v>-19919476.100000001</v>
      </c>
      <c r="D49" s="18">
        <f>-D51</f>
        <v>-9642844.8999999985</v>
      </c>
      <c r="E49" s="18"/>
      <c r="F49" s="18">
        <f>-F51</f>
        <v>-20876363.100000001</v>
      </c>
      <c r="G49" s="18">
        <v>10092283</v>
      </c>
      <c r="H49" s="18"/>
      <c r="I49" s="17">
        <f>G49-D49</f>
        <v>19735127.899999999</v>
      </c>
      <c r="J49" s="19"/>
    </row>
    <row r="50" spans="1:10" s="43" customFormat="1" x14ac:dyDescent="0.15">
      <c r="A50" s="41"/>
      <c r="B50" s="42"/>
      <c r="C50" s="18"/>
      <c r="D50" s="18"/>
      <c r="E50" s="17"/>
      <c r="F50" s="18"/>
      <c r="G50" s="18"/>
      <c r="H50" s="18"/>
      <c r="I50" s="17"/>
      <c r="J50" s="19"/>
    </row>
    <row r="51" spans="1:10" x14ac:dyDescent="0.15">
      <c r="A51" s="33"/>
      <c r="B51" s="15" t="s">
        <v>80</v>
      </c>
      <c r="C51" s="18">
        <f>C52+C54+C55+C56+C57+C58+C59+C60+C61+C53</f>
        <v>19919476.100000001</v>
      </c>
      <c r="D51" s="18">
        <f>D52+D54+D55+D56+D57+D58+D59+D60+D61+D53</f>
        <v>9642844.8999999985</v>
      </c>
      <c r="E51" s="17"/>
      <c r="F51" s="18">
        <f>F52+F54+F55+F56+F57+F58+F59+F60+F61+F53</f>
        <v>20876363.100000001</v>
      </c>
      <c r="G51" s="18">
        <f>G52+G54+G55+G56+G57+G58+G59+G60+G61+G53</f>
        <v>-10092283</v>
      </c>
      <c r="H51" s="18"/>
      <c r="I51" s="17">
        <f t="shared" ref="I51:I65" si="7">G51-D51</f>
        <v>-19735127.899999999</v>
      </c>
      <c r="J51" s="19"/>
    </row>
    <row r="52" spans="1:10" x14ac:dyDescent="0.15">
      <c r="A52" s="44"/>
      <c r="B52" s="45" t="s">
        <v>81</v>
      </c>
      <c r="C52" s="23">
        <v>-27500</v>
      </c>
      <c r="D52" s="23">
        <v>0</v>
      </c>
      <c r="E52" s="46"/>
      <c r="F52" s="23">
        <v>0</v>
      </c>
      <c r="G52" s="23">
        <v>0</v>
      </c>
      <c r="H52" s="23"/>
      <c r="I52" s="24">
        <f t="shared" si="7"/>
        <v>0</v>
      </c>
      <c r="J52" s="19"/>
    </row>
    <row r="53" spans="1:10" ht="13.5" customHeight="1" x14ac:dyDescent="0.15">
      <c r="A53" s="44"/>
      <c r="B53" s="45" t="s">
        <v>82</v>
      </c>
      <c r="C53" s="23">
        <v>1500000</v>
      </c>
      <c r="D53" s="23">
        <v>0</v>
      </c>
      <c r="E53" s="46"/>
      <c r="F53" s="23">
        <v>3500000</v>
      </c>
      <c r="G53" s="23">
        <v>0</v>
      </c>
      <c r="H53" s="23"/>
      <c r="I53" s="24">
        <f t="shared" si="7"/>
        <v>0</v>
      </c>
      <c r="J53" s="19"/>
    </row>
    <row r="54" spans="1:10" ht="13.5" customHeight="1" x14ac:dyDescent="0.15">
      <c r="A54" s="44"/>
      <c r="B54" s="45" t="s">
        <v>83</v>
      </c>
      <c r="C54" s="23">
        <v>-128961.7</v>
      </c>
      <c r="D54" s="23">
        <v>0</v>
      </c>
      <c r="E54" s="46"/>
      <c r="F54" s="23">
        <v>3829027.2</v>
      </c>
      <c r="G54" s="23">
        <v>100000</v>
      </c>
      <c r="H54" s="23"/>
      <c r="I54" s="24">
        <f t="shared" si="7"/>
        <v>100000</v>
      </c>
      <c r="J54" s="19"/>
    </row>
    <row r="55" spans="1:10" x14ac:dyDescent="0.15">
      <c r="A55" s="44"/>
      <c r="B55" s="45" t="s">
        <v>84</v>
      </c>
      <c r="C55" s="23">
        <v>9281395.9000000004</v>
      </c>
      <c r="D55" s="23">
        <v>5999755.5999999996</v>
      </c>
      <c r="E55" s="46"/>
      <c r="F55" s="23">
        <v>2885008.7</v>
      </c>
      <c r="G55" s="23">
        <v>1110431</v>
      </c>
      <c r="H55" s="23"/>
      <c r="I55" s="24">
        <f t="shared" si="7"/>
        <v>-4889324.5999999996</v>
      </c>
      <c r="J55" s="19"/>
    </row>
    <row r="56" spans="1:10" x14ac:dyDescent="0.15">
      <c r="A56" s="44"/>
      <c r="B56" s="45" t="s">
        <v>85</v>
      </c>
      <c r="C56" s="23">
        <v>9234249.9000000004</v>
      </c>
      <c r="D56" s="23">
        <v>2100000</v>
      </c>
      <c r="E56" s="46"/>
      <c r="F56" s="23">
        <v>9900000</v>
      </c>
      <c r="G56" s="23">
        <v>-16200000</v>
      </c>
      <c r="H56" s="23"/>
      <c r="I56" s="24">
        <f t="shared" si="7"/>
        <v>-18300000</v>
      </c>
      <c r="J56" s="19"/>
    </row>
    <row r="57" spans="1:10" x14ac:dyDescent="0.15">
      <c r="A57" s="44"/>
      <c r="B57" s="45" t="s">
        <v>86</v>
      </c>
      <c r="C57" s="23">
        <v>0</v>
      </c>
      <c r="D57" s="23">
        <v>10445.5</v>
      </c>
      <c r="E57" s="46"/>
      <c r="F57" s="23">
        <v>0</v>
      </c>
      <c r="G57" s="23">
        <v>0</v>
      </c>
      <c r="H57" s="23"/>
      <c r="I57" s="24">
        <f t="shared" si="7"/>
        <v>-10445.5</v>
      </c>
      <c r="J57" s="19"/>
    </row>
    <row r="58" spans="1:10" hidden="1" x14ac:dyDescent="0.15">
      <c r="A58" s="44"/>
      <c r="B58" s="45" t="s">
        <v>87</v>
      </c>
      <c r="C58" s="23">
        <v>0</v>
      </c>
      <c r="D58" s="23">
        <v>0</v>
      </c>
      <c r="E58" s="46"/>
      <c r="F58" s="46">
        <v>0</v>
      </c>
      <c r="G58" s="46">
        <v>0</v>
      </c>
      <c r="H58" s="23"/>
      <c r="I58" s="24">
        <f t="shared" si="7"/>
        <v>0</v>
      </c>
      <c r="J58" s="19"/>
    </row>
    <row r="59" spans="1:10" ht="13.5" customHeight="1" x14ac:dyDescent="0.15">
      <c r="A59" s="44"/>
      <c r="B59" s="45" t="s">
        <v>88</v>
      </c>
      <c r="C59" s="23">
        <v>60292</v>
      </c>
      <c r="D59" s="23">
        <v>0</v>
      </c>
      <c r="E59" s="46"/>
      <c r="F59" s="23">
        <v>60292</v>
      </c>
      <c r="G59" s="23">
        <v>0</v>
      </c>
      <c r="H59" s="23"/>
      <c r="I59" s="24">
        <f t="shared" si="7"/>
        <v>0</v>
      </c>
      <c r="J59" s="19"/>
    </row>
    <row r="60" spans="1:10" x14ac:dyDescent="0.15">
      <c r="A60" s="47"/>
      <c r="B60" s="48" t="s">
        <v>89</v>
      </c>
      <c r="C60" s="23">
        <v>0</v>
      </c>
      <c r="D60" s="23">
        <v>3082643.8</v>
      </c>
      <c r="E60" s="46"/>
      <c r="F60" s="23">
        <v>0</v>
      </c>
      <c r="G60" s="23">
        <v>5297286</v>
      </c>
      <c r="H60" s="23"/>
      <c r="I60" s="24">
        <f>G60-D60</f>
        <v>2214642.2000000002</v>
      </c>
      <c r="J60" s="19"/>
    </row>
    <row r="61" spans="1:10" x14ac:dyDescent="0.15">
      <c r="A61" s="47"/>
      <c r="B61" s="48" t="s">
        <v>90</v>
      </c>
      <c r="C61" s="23">
        <v>0</v>
      </c>
      <c r="D61" s="23">
        <v>-1550000</v>
      </c>
      <c r="E61" s="46"/>
      <c r="F61" s="23">
        <v>702035.2</v>
      </c>
      <c r="G61" s="23">
        <v>-400000</v>
      </c>
      <c r="H61" s="23"/>
      <c r="I61" s="24">
        <f t="shared" si="7"/>
        <v>1150000</v>
      </c>
      <c r="J61" s="19"/>
    </row>
    <row r="62" spans="1:10" x14ac:dyDescent="0.15">
      <c r="A62" s="49"/>
      <c r="B62" s="50"/>
      <c r="C62" s="51"/>
      <c r="D62" s="51"/>
      <c r="E62" s="52"/>
      <c r="F62" s="51"/>
      <c r="G62" s="51"/>
      <c r="H62" s="51"/>
      <c r="I62" s="52"/>
      <c r="J62" s="52"/>
    </row>
    <row r="63" spans="1:10" x14ac:dyDescent="0.15">
      <c r="A63" s="47"/>
      <c r="B63" s="53" t="s">
        <v>91</v>
      </c>
      <c r="C63" s="18"/>
      <c r="D63" s="23">
        <v>2886795.7</v>
      </c>
      <c r="E63" s="54"/>
      <c r="F63" s="18"/>
      <c r="G63" s="23">
        <v>2664333.9</v>
      </c>
      <c r="H63" s="18"/>
      <c r="I63" s="55">
        <f t="shared" si="7"/>
        <v>-222461.80000000028</v>
      </c>
      <c r="J63" s="56"/>
    </row>
    <row r="64" spans="1:10" x14ac:dyDescent="0.15">
      <c r="A64" s="47"/>
      <c r="B64" s="57" t="s">
        <v>92</v>
      </c>
      <c r="C64" s="18"/>
      <c r="D64" s="23">
        <f>D63/C10*100</f>
        <v>2.1305074763967844</v>
      </c>
      <c r="E64" s="54"/>
      <c r="F64" s="18"/>
      <c r="G64" s="23">
        <f>G63/F10*100</f>
        <v>1.8147634092436218</v>
      </c>
      <c r="H64" s="23"/>
      <c r="I64" s="55"/>
      <c r="J64" s="56"/>
    </row>
    <row r="65" spans="1:10" x14ac:dyDescent="0.15">
      <c r="A65" s="47"/>
      <c r="B65" s="48" t="s">
        <v>93</v>
      </c>
      <c r="C65" s="23"/>
      <c r="D65" s="23">
        <v>27500</v>
      </c>
      <c r="E65" s="28"/>
      <c r="F65" s="23"/>
      <c r="G65" s="23">
        <v>0</v>
      </c>
      <c r="H65" s="23"/>
      <c r="I65" s="55">
        <f t="shared" si="7"/>
        <v>-27500</v>
      </c>
      <c r="J65" s="56"/>
    </row>
    <row r="66" spans="1:10" x14ac:dyDescent="0.15">
      <c r="A66" s="47"/>
      <c r="B66" s="48" t="s">
        <v>92</v>
      </c>
      <c r="C66" s="23"/>
      <c r="D66" s="58">
        <f>D65/C10*100</f>
        <v>2.0295497738517337E-2</v>
      </c>
      <c r="E66" s="28"/>
      <c r="F66" s="23"/>
      <c r="G66" s="23">
        <f>G65/F10*100</f>
        <v>0</v>
      </c>
      <c r="H66" s="23"/>
      <c r="I66" s="55"/>
      <c r="J66" s="55"/>
    </row>
    <row r="67" spans="1:10" x14ac:dyDescent="0.15">
      <c r="A67" s="69"/>
      <c r="B67" s="70"/>
      <c r="C67" s="70"/>
      <c r="D67" s="70"/>
      <c r="E67" s="70"/>
      <c r="F67" s="70"/>
      <c r="G67" s="70"/>
      <c r="H67" s="70"/>
      <c r="I67" s="70"/>
      <c r="J67" s="71"/>
    </row>
    <row r="68" spans="1:10" x14ac:dyDescent="0.15">
      <c r="A68" s="47"/>
      <c r="B68" s="48" t="s">
        <v>94</v>
      </c>
      <c r="C68" s="28"/>
      <c r="D68" s="28">
        <v>19318559.699999999</v>
      </c>
      <c r="E68" s="28"/>
      <c r="F68" s="23"/>
      <c r="G68" s="28">
        <v>27955887.199999999</v>
      </c>
      <c r="H68" s="23"/>
      <c r="I68" s="55">
        <f>G68-D68</f>
        <v>8637327.5</v>
      </c>
      <c r="J68" s="55"/>
    </row>
    <row r="69" spans="1:10" ht="27" customHeight="1" x14ac:dyDescent="0.15">
      <c r="A69" s="59"/>
      <c r="F69" s="7"/>
      <c r="G69" s="7"/>
    </row>
    <row r="71" spans="1:10" x14ac:dyDescent="0.15">
      <c r="C71" s="6"/>
    </row>
  </sheetData>
  <mergeCells count="16">
    <mergeCell ref="A67:J67"/>
    <mergeCell ref="H1:J1"/>
    <mergeCell ref="A2:J2"/>
    <mergeCell ref="A3:J3"/>
    <mergeCell ref="A5:A7"/>
    <mergeCell ref="B5:B7"/>
    <mergeCell ref="C5:E5"/>
    <mergeCell ref="F5:H5"/>
    <mergeCell ref="I5:I7"/>
    <mergeCell ref="J5:J7"/>
    <mergeCell ref="C6:C7"/>
    <mergeCell ref="D6:D7"/>
    <mergeCell ref="E6:E7"/>
    <mergeCell ref="F6:F7"/>
    <mergeCell ref="G6:G7"/>
    <mergeCell ref="H6:H7"/>
  </mergeCells>
  <pageMargins left="0.39370078740157483" right="0.39370078740157483" top="0.78740157480314965" bottom="0.39370078740157483" header="0.51181102362204722" footer="0.35433070866141736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01.07.2022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2022-07-26T05:31:18Z</dcterms:created>
  <dcterms:modified xsi:type="dcterms:W3CDTF">2022-07-26T07:43:40Z</dcterms:modified>
</cp:coreProperties>
</file>