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2021 год" sheetId="3" r:id="rId1"/>
  </sheets>
  <definedNames>
    <definedName name="_xlnm._FilterDatabase" localSheetId="0" hidden="1">'2021 год'!$A$7:$H$74</definedName>
    <definedName name="APPT" localSheetId="0">'2021 год'!#REF!</definedName>
    <definedName name="FIO" localSheetId="0">'2021 год'!#REF!</definedName>
    <definedName name="SIGN" localSheetId="0">'2021 год'!#REF!</definedName>
    <definedName name="_xlnm.Print_Titles" localSheetId="0">'2021 год'!$7:$7</definedName>
    <definedName name="_xlnm.Print_Area" localSheetId="0">'2021 год'!$A$1:$H$75</definedName>
  </definedNames>
  <calcPr calcId="145621"/>
</workbook>
</file>

<file path=xl/calcChain.xml><?xml version="1.0" encoding="utf-8"?>
<calcChain xmlns="http://schemas.openxmlformats.org/spreadsheetml/2006/main">
  <c r="F61" i="3" l="1"/>
  <c r="F8" i="3" s="1"/>
  <c r="H36" i="3"/>
  <c r="E36" i="3"/>
  <c r="D8" i="3"/>
  <c r="C8" i="3"/>
  <c r="G75" i="3"/>
  <c r="E75" i="3"/>
  <c r="H65" i="3" l="1"/>
  <c r="H64" i="3"/>
  <c r="E62" i="3"/>
  <c r="G62" i="3"/>
  <c r="H17" i="3" l="1"/>
  <c r="H15" i="3"/>
  <c r="H60" i="3"/>
  <c r="G60" i="3"/>
  <c r="E60" i="3"/>
  <c r="H57" i="3"/>
  <c r="G57" i="3"/>
  <c r="E57" i="3"/>
  <c r="H56" i="3"/>
  <c r="G56" i="3"/>
  <c r="E56" i="3"/>
  <c r="H55" i="3"/>
  <c r="G55" i="3"/>
  <c r="E55" i="3"/>
  <c r="H54" i="3"/>
  <c r="G54" i="3"/>
  <c r="E54" i="3"/>
  <c r="H53" i="3"/>
  <c r="G53" i="3"/>
  <c r="E53" i="3"/>
  <c r="H51" i="3"/>
  <c r="G51" i="3"/>
  <c r="E51" i="3"/>
  <c r="H50" i="3"/>
  <c r="G50" i="3"/>
  <c r="E50" i="3"/>
  <c r="H28" i="3"/>
  <c r="G28" i="3"/>
  <c r="E28" i="3"/>
  <c r="H27" i="3"/>
  <c r="G27" i="3"/>
  <c r="E27" i="3"/>
  <c r="E74" i="3" l="1"/>
  <c r="E73" i="3"/>
  <c r="E71" i="3"/>
  <c r="E70" i="3"/>
  <c r="E69" i="3"/>
  <c r="E68" i="3"/>
  <c r="E67" i="3"/>
  <c r="E65" i="3"/>
  <c r="E64" i="3"/>
  <c r="E58" i="3"/>
  <c r="E52" i="3"/>
  <c r="E49" i="3"/>
  <c r="E48" i="3"/>
  <c r="E47" i="3"/>
  <c r="E44" i="3"/>
  <c r="E43" i="3"/>
  <c r="E41" i="3"/>
  <c r="E40" i="3"/>
  <c r="E39" i="3"/>
  <c r="E37" i="3"/>
  <c r="E35" i="3"/>
  <c r="E34" i="3"/>
  <c r="E32" i="3"/>
  <c r="E31" i="3"/>
  <c r="E29" i="3"/>
  <c r="E25" i="3"/>
  <c r="E24" i="3"/>
  <c r="E23" i="3"/>
  <c r="E21" i="3"/>
  <c r="E20" i="3"/>
  <c r="E19" i="3"/>
  <c r="E17" i="3"/>
  <c r="E14" i="3"/>
  <c r="E12" i="3"/>
  <c r="E11" i="3"/>
  <c r="H74" i="3"/>
  <c r="H73" i="3"/>
  <c r="H71" i="3"/>
  <c r="H70" i="3"/>
  <c r="H69" i="3"/>
  <c r="H68" i="3"/>
  <c r="H67" i="3"/>
  <c r="G74" i="3"/>
  <c r="G73" i="3"/>
  <c r="G71" i="3"/>
  <c r="G70" i="3"/>
  <c r="G69" i="3"/>
  <c r="G68" i="3"/>
  <c r="G67" i="3"/>
  <c r="G65" i="3"/>
  <c r="G64" i="3"/>
  <c r="G72" i="3"/>
  <c r="E72" i="3" l="1"/>
  <c r="H72" i="3"/>
  <c r="G66" i="3" l="1"/>
  <c r="E66" i="3"/>
  <c r="H66" i="3"/>
  <c r="H63" i="3"/>
  <c r="E30" i="3"/>
  <c r="E61" i="3" l="1"/>
  <c r="E63" i="3"/>
  <c r="E15" i="3"/>
  <c r="G17" i="3" l="1"/>
  <c r="G15" i="3"/>
  <c r="H49" i="3"/>
  <c r="H48" i="3"/>
  <c r="H44" i="3"/>
  <c r="G43" i="3"/>
  <c r="H41" i="3"/>
  <c r="G39" i="3"/>
  <c r="H37" i="3"/>
  <c r="G35" i="3"/>
  <c r="G34" i="3"/>
  <c r="H31" i="3"/>
  <c r="H25" i="3"/>
  <c r="G24" i="3"/>
  <c r="G20" i="3"/>
  <c r="H20" i="3"/>
  <c r="G19" i="3"/>
  <c r="G12" i="3"/>
  <c r="G49" i="3"/>
  <c r="H47" i="3"/>
  <c r="G47" i="3"/>
  <c r="H43" i="3"/>
  <c r="H40" i="3"/>
  <c r="G40" i="3"/>
  <c r="H39" i="3"/>
  <c r="H35" i="3"/>
  <c r="H34" i="3"/>
  <c r="H32" i="3"/>
  <c r="G32" i="3"/>
  <c r="G30" i="3"/>
  <c r="G25" i="3"/>
  <c r="H21" i="3"/>
  <c r="G21" i="3"/>
  <c r="H19" i="3"/>
  <c r="H11" i="3"/>
  <c r="G11" i="3"/>
  <c r="G29" i="3"/>
  <c r="G45" i="3"/>
  <c r="G48" i="3"/>
  <c r="G37" i="3"/>
  <c r="G31" i="3"/>
  <c r="G23" i="3"/>
  <c r="E18" i="3"/>
  <c r="H23" i="3"/>
  <c r="E45" i="3" l="1"/>
  <c r="E13" i="3"/>
  <c r="E10" i="3"/>
  <c r="G63" i="3"/>
  <c r="H52" i="3"/>
  <c r="H45" i="3"/>
  <c r="H24" i="3"/>
  <c r="G41" i="3"/>
  <c r="H58" i="3"/>
  <c r="H30" i="3"/>
  <c r="E42" i="3"/>
  <c r="G44" i="3"/>
  <c r="G52" i="3"/>
  <c r="G58" i="3"/>
  <c r="E38" i="3"/>
  <c r="H18" i="3"/>
  <c r="G18" i="3"/>
  <c r="H13" i="3"/>
  <c r="G13" i="3"/>
  <c r="G14" i="3"/>
  <c r="H14" i="3"/>
  <c r="H10" i="3"/>
  <c r="H12" i="3"/>
  <c r="G10" i="3"/>
  <c r="G22" i="3" l="1"/>
  <c r="E22" i="3"/>
  <c r="G9" i="3"/>
  <c r="H22" i="3"/>
  <c r="G61" i="3"/>
  <c r="H61" i="3"/>
  <c r="G38" i="3"/>
  <c r="H38" i="3"/>
  <c r="G42" i="3"/>
  <c r="H42" i="3"/>
  <c r="H9" i="3" l="1"/>
  <c r="E9" i="3"/>
  <c r="E8" i="3"/>
  <c r="H8" i="3" l="1"/>
  <c r="G8" i="3"/>
</calcChain>
</file>

<file path=xl/sharedStrings.xml><?xml version="1.0" encoding="utf-8"?>
<sst xmlns="http://schemas.openxmlformats.org/spreadsheetml/2006/main" count="155" uniqueCount="154">
  <si>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</si>
  <si>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</si>
  <si>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</si>
  <si>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 бюджетной классификации</t>
  </si>
  <si>
    <t>Источники доходов</t>
  </si>
  <si>
    <t>1</t>
  </si>
  <si>
    <t>2</t>
  </si>
  <si>
    <t>3</t>
  </si>
  <si>
    <t>2 00 00000 00 0000 000</t>
  </si>
  <si>
    <t>2 03 00000 00 0000 000</t>
  </si>
  <si>
    <t>Исполнено</t>
  </si>
  <si>
    <t>4</t>
  </si>
  <si>
    <t>5=4-3</t>
  </si>
  <si>
    <t>7=6-4</t>
  </si>
  <si>
    <t>8=6/4</t>
  </si>
  <si>
    <t>2 02 00000 00 0000 000</t>
  </si>
  <si>
    <t>6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</si>
  <si>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</si>
  <si>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</si>
  <si>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</si>
  <si>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</si>
  <si>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</si>
  <si>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</si>
  <si>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</si>
  <si>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</si>
  <si>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</si>
  <si>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</si>
  <si>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</si>
  <si>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</si>
  <si>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</si>
  <si>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</si>
  <si>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</si>
  <si>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</si>
  <si>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</si>
  <si>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</si>
  <si>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</si>
  <si>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</si>
  <si>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</si>
  <si>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</si>
  <si>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</si>
  <si>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</si>
  <si>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</si>
  <si>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</si>
  <si>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</si>
  <si>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</si>
  <si>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</si>
  <si>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</si>
  <si>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</si>
  <si>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</si>
  <si>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</si>
  <si>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</si>
  <si>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</si>
  <si>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</si>
  <si>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</si>
  <si>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</si>
  <si>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</si>
  <si>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</si>
  <si>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</si>
  <si>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</si>
  <si>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</si>
  <si>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</si>
  <si>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</si>
  <si>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</si>
  <si>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</si>
  <si>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</si>
  <si>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</si>
  <si>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</si>
  <si>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</si>
  <si>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</si>
  <si>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</si>
  <si>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</si>
  <si>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</si>
  <si>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</si>
  <si>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</si>
  <si>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</si>
  <si>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</si>
  <si>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</si>
  <si>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</si>
  <si>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</si>
  <si>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1 16 00000 00 0000 000</t>
  </si>
  <si>
    <t>ШТРАФЫ, САНКЦИИ, ВОЗМЕЩЕНИЕ УЩЕРБА</t>
  </si>
  <si>
    <t xml:space="preserve">2 04 00000 00 0000 000
</t>
  </si>
  <si>
    <t>1 17 00000 00 0000 000</t>
  </si>
  <si>
    <t>ПРОЧИЕ НЕНАЛОГОВЫЕ ДОХОДЫ</t>
  </si>
  <si>
    <t>1 09 00000 00 0000 000</t>
  </si>
  <si>
    <t>ЗАДОЛЖЕННОСТЬ И ПЕРЕРАСЧЕТЫ ПО ОТМЕНЕННЫМ НАЛОГАМ, СБОРАМ И ИНЫМ ОБЯЗАТЕЛЬНЫМ ПЛАТЕЖАМ</t>
  </si>
  <si>
    <t>(тысяч рублей)</t>
  </si>
  <si>
    <t>1 05 00000 00 0000 000</t>
  </si>
  <si>
    <t>НАЛОГИ НА СОВОКУПНЫЙ ДОХОД</t>
  </si>
  <si>
    <t>1 05 03000 01 0000 110</t>
  </si>
  <si>
    <t>Таблица 1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</si>
  <si>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</si>
  <si>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</si>
  <si>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</si>
  <si>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2 02 40000 00 0000 150</t>
  </si>
  <si>
    <t>2 03 02000 02 0000 150</t>
  </si>
  <si>
    <t xml:space="preserve">2 04 02000 02 0000 150
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</si>
  <si>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</si>
  <si>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</si>
  <si>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</si>
  <si>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</si>
  <si>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</si>
  <si>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 в бюджеты субъектов Российской Федерации</t>
  </si>
  <si>
    <t>БЕЗВОЗМЕЗДНЫЕ ПОСТУПЛЕНИЯ ОТ ГОСУДАРСТВЕННЫХ (МУНИЦИПАЛЬНЫХ) ОРГАНИЗАЦИЙ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</si>
  <si>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</si>
  <si>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 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</si>
  <si>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</si>
  <si>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</si>
  <si>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</si>
  <si>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</si>
  <si>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</si>
  <si>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</si>
  <si>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</si>
  <si>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</si>
  <si>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</si>
  <si>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</si>
  <si>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</si>
  <si>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</si>
  <si>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</si>
  <si>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</si>
  <si>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</si>
  <si>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</si>
  <si>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</si>
  <si>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1 17 05000 00 0000 180</t>
  </si>
  <si>
    <t>Прочие неналоговые доходы</t>
  </si>
  <si>
    <t>Налог на профессиональный доход</t>
  </si>
  <si>
    <t xml:space="preserve">"Прогнозируемые поступления налоговых, неналоговых доходов и безвозмездных поступлений  по кодам видов доходов в областной бюджет Ленинградской области на 2021 год"    </t>
  </si>
  <si>
    <t>1 05 06000 01 0000 110</t>
  </si>
  <si>
    <t>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</si>
  <si>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</si>
  <si>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1 11 02100 00 0000 120</t>
  </si>
  <si>
    <t>Доходы от операций по управлению остатками средств на едином казначейском счете, зачисляемые в бюджеты системы Российской Федерации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</si>
  <si>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</si>
  <si>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</si>
  <si>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1 14 01000 00 0000 410</t>
  </si>
  <si>
    <t xml:space="preserve">Доходы от продажи квартир
</t>
  </si>
  <si>
    <t>1 17 01000 00 0000 180</t>
  </si>
  <si>
    <t>Невыясненные поступления</t>
  </si>
  <si>
    <t>Исполнение в 2021 году приложения 1 к областному закону
"Об областном бюджете Ленинградской области на 2021 год и на плановый период 2022 и 2023 годов"</t>
  </si>
  <si>
    <t>Единый сельскохозяйственный налог</t>
  </si>
  <si>
    <t xml:space="preserve">2 02 10000 00 0000 150
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</si>
  <si>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</si>
  <si>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</si>
  <si>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2 07 00000 00 0000 000
</t>
  </si>
  <si>
    <t xml:space="preserve">2 07 02000 02 0000 150
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</si>
  <si>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</si>
  <si>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</si>
  <si>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БЕЗВОЗМЕЗДНЫЕ ПОСТУПЛЕНИЯ ОТ НЕРЕЗИДЕНТОВ</t>
  </si>
  <si>
    <t>2 01 00000 00 0000 000</t>
  </si>
  <si>
    <t>2 19 00000 00 0 000 000</t>
  </si>
  <si>
    <t>Уточненные бюджетные назначения 
(в редакции №112-оз от 16.11.2021)</t>
  </si>
  <si>
    <t>Плана по областному закону об областном бюджете на 2021 год
(в редакции
№143-оз от 22.12.2020)</t>
  </si>
  <si>
    <t>Отклонения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</si>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</sst>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##\ ###\ ###\ ###\ ##0.00"/>
  </numFmts>
  <fonts count="13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5" fillId="2" borderId="0" xfId="0" applyFont="1" applyFill="1"/>
    <xf numFmtId="0" fontId="1" fillId="2" borderId="0" xfId="0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166" fontId="11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K76"/>
  <sheetViews>
    <sheetView tabSelected="1" topLeftCell="A56" zoomScale="99" zoomScaleNormal="99" workbookViewId="0">
      <selection activeCell="J64" sqref="J64"/>
    </sheetView>
  </sheetViews>
  <sheetFormatPr defaultRowHeight="15.75" x14ac:dyDescent="0.25"/>
  <cols>
    <col min="1" max="1" width="29.7109375" style="3" customWidth="1"/>
    <col min="2" max="2" width="83" style="31" customWidth="1"/>
    <col min="3" max="3" width="22.28515625" style="20" customWidth="1"/>
    <col min="4" max="5" width="18.28515625" style="20" customWidth="1"/>
    <col min="6" max="6" width="19.42578125" style="20" customWidth="1"/>
    <col min="7" max="7" width="21.42578125" style="20" customWidth="1"/>
    <col min="8" max="8" width="22" style="20" customWidth="1"/>
    <col min="9" max="9" width="9.140625" style="3"/>
    <col min="10" max="10" width="33" style="32" customWidth="1"/>
    <col min="11" max="11" width="71.42578125" style="32" customWidth="1"/>
    <col min="12" max="16384" width="9.140625" style="3"/>
  </cols>
  <sheetData>
    <row r="1" spans="1:11" x14ac:dyDescent="0.25">
      <c r="A1" s="1"/>
      <c r="B1" s="27"/>
      <c r="C1" s="2"/>
      <c r="D1" s="2"/>
      <c r="E1" s="2"/>
      <c r="F1" s="2"/>
      <c r="G1" s="54" t="s">
        <v>90</v>
      </c>
      <c r="H1" s="54"/>
    </row>
    <row r="2" spans="1:11" ht="18.75" x14ac:dyDescent="0.25">
      <c r="A2" s="55" t="s">
        <v>138</v>
      </c>
      <c r="B2" s="55"/>
      <c r="C2" s="55"/>
      <c r="D2" s="55"/>
      <c r="E2" s="55"/>
      <c r="F2" s="55"/>
      <c r="G2" s="55"/>
      <c r="H2" s="55"/>
    </row>
    <row r="3" spans="1:11" ht="18.75" x14ac:dyDescent="0.3">
      <c r="A3" s="56" t="s">
        <v>126</v>
      </c>
      <c r="B3" s="56"/>
      <c r="C3" s="56"/>
      <c r="D3" s="56"/>
      <c r="E3" s="56"/>
      <c r="F3" s="56"/>
      <c r="G3" s="56"/>
      <c r="H3" s="56"/>
    </row>
    <row r="4" spans="1:11" x14ac:dyDescent="0.25">
      <c r="A4" s="4"/>
      <c r="B4" s="28"/>
      <c r="C4" s="4"/>
      <c r="D4" s="4"/>
      <c r="E4" s="4"/>
      <c r="F4" s="4"/>
      <c r="G4" s="4"/>
      <c r="H4" s="4"/>
    </row>
    <row r="5" spans="1:11" x14ac:dyDescent="0.25">
      <c r="A5" s="5"/>
      <c r="B5" s="6"/>
      <c r="C5" s="7"/>
      <c r="D5" s="7"/>
      <c r="E5" s="7"/>
      <c r="F5" s="7"/>
      <c r="G5" s="7"/>
      <c r="H5" s="53" t="s">
        <v>86</v>
      </c>
    </row>
    <row r="6" spans="1:11" s="11" customFormat="1" ht="126" x14ac:dyDescent="0.2">
      <c r="A6" s="8" t="s">
        <v>3</v>
      </c>
      <c r="B6" s="9" t="s">
        <v>4</v>
      </c>
      <c r="C6" s="10" t="s">
        <v>151</v>
      </c>
      <c r="D6" s="10" t="s">
        <v>150</v>
      </c>
      <c r="E6" s="10" t="s">
        <v>152</v>
      </c>
      <c r="F6" s="10" t="s">
        <v>10</v>
      </c>
      <c r="G6" s="10" t="s">
        <v>152</v>
      </c>
      <c r="H6" s="10" t="s">
        <v>153</v>
      </c>
      <c r="J6" s="33"/>
      <c r="K6" s="33"/>
    </row>
    <row r="7" spans="1:11" x14ac:dyDescent="0.25">
      <c r="A7" s="12" t="s">
        <v>5</v>
      </c>
      <c r="B7" s="13" t="s">
        <v>6</v>
      </c>
      <c r="C7" s="14" t="s">
        <v>7</v>
      </c>
      <c r="D7" s="14" t="s">
        <v>11</v>
      </c>
      <c r="E7" s="14" t="s">
        <v>12</v>
      </c>
      <c r="F7" s="14" t="s">
        <v>16</v>
      </c>
      <c r="G7" s="14" t="s">
        <v>13</v>
      </c>
      <c r="H7" s="14" t="s">
        <v>14</v>
      </c>
    </row>
    <row r="8" spans="1:11" s="15" customFormat="1" x14ac:dyDescent="0.2">
      <c r="A8" s="48"/>
      <c r="B8" s="49" t="s">
        <v>17</v>
      </c>
      <c r="C8" s="50">
        <f>C9+C61</f>
        <v>155326651.30000001</v>
      </c>
      <c r="D8" s="50">
        <f>D9+D61</f>
        <v>160169336.90000001</v>
      </c>
      <c r="E8" s="50">
        <f>D8-C8</f>
        <v>4842685.599999994</v>
      </c>
      <c r="F8" s="50">
        <f>F9+F61</f>
        <v>168087790.20000002</v>
      </c>
      <c r="G8" s="50">
        <f t="shared" ref="G8:G74" si="0">F8-D8</f>
        <v>7918453.3000000119</v>
      </c>
      <c r="H8" s="50">
        <f t="shared" ref="H8:H74" si="1">F8/D8*100</f>
        <v>104.94380101288914</v>
      </c>
      <c r="J8" s="34"/>
      <c r="K8" s="34"/>
    </row>
    <row r="9" spans="1:11" s="15" customFormat="1" x14ac:dyDescent="0.2">
      <c r="A9" s="24" t="s">
        <v>18</v>
      </c>
      <c r="B9" s="29" t="s">
        <v>19</v>
      </c>
      <c r="C9" s="21">
        <v>134998031.90000001</v>
      </c>
      <c r="D9" s="21">
        <v>135498031.90000001</v>
      </c>
      <c r="E9" s="17">
        <f t="shared" ref="E9:E74" si="2">D9-C9</f>
        <v>500000</v>
      </c>
      <c r="F9" s="21">
        <v>142040090.20000002</v>
      </c>
      <c r="G9" s="21">
        <f t="shared" si="0"/>
        <v>6542058.3000000119</v>
      </c>
      <c r="H9" s="21">
        <f t="shared" si="1"/>
        <v>104.82815743392359</v>
      </c>
      <c r="J9" s="35"/>
      <c r="K9" s="36"/>
    </row>
    <row r="10" spans="1:11" s="16" customFormat="1" x14ac:dyDescent="0.2">
      <c r="A10" s="25" t="s">
        <v>20</v>
      </c>
      <c r="B10" s="30" t="s">
        <v>21</v>
      </c>
      <c r="C10" s="19">
        <v>94970089.299999997</v>
      </c>
      <c r="D10" s="19">
        <v>96186995.799999997</v>
      </c>
      <c r="E10" s="18">
        <f t="shared" si="2"/>
        <v>1216906.5</v>
      </c>
      <c r="F10" s="19">
        <v>102768481.10000001</v>
      </c>
      <c r="G10" s="19">
        <f t="shared" si="0"/>
        <v>6581485.3000000119</v>
      </c>
      <c r="H10" s="19">
        <f t="shared" si="1"/>
        <v>106.84238575626665</v>
      </c>
      <c r="J10" s="37"/>
      <c r="K10" s="38"/>
    </row>
    <row r="11" spans="1:11" s="15" customFormat="1" x14ac:dyDescent="0.2">
      <c r="A11" s="25" t="s">
        <v>22</v>
      </c>
      <c r="B11" s="30" t="s">
        <v>23</v>
      </c>
      <c r="C11" s="19">
        <v>63279700</v>
      </c>
      <c r="D11" s="19">
        <v>62891885.700000003</v>
      </c>
      <c r="E11" s="18">
        <f t="shared" si="2"/>
        <v>-387814.29999999702</v>
      </c>
      <c r="F11" s="19">
        <v>69018271.900000006</v>
      </c>
      <c r="G11" s="19">
        <f t="shared" si="0"/>
        <v>6126386.200000003</v>
      </c>
      <c r="H11" s="19">
        <f t="shared" si="1"/>
        <v>109.74113930885045</v>
      </c>
      <c r="J11" s="37"/>
      <c r="K11" s="38"/>
    </row>
    <row r="12" spans="1:11" s="15" customFormat="1" x14ac:dyDescent="0.2">
      <c r="A12" s="25" t="s">
        <v>24</v>
      </c>
      <c r="B12" s="30" t="s">
        <v>25</v>
      </c>
      <c r="C12" s="19">
        <v>31690389.300000001</v>
      </c>
      <c r="D12" s="19">
        <v>33295110.100000001</v>
      </c>
      <c r="E12" s="18">
        <f t="shared" si="2"/>
        <v>1604720.8000000007</v>
      </c>
      <c r="F12" s="19">
        <v>33750209.200000003</v>
      </c>
      <c r="G12" s="19">
        <f t="shared" si="0"/>
        <v>455099.10000000149</v>
      </c>
      <c r="H12" s="19">
        <f t="shared" si="1"/>
        <v>101.36686467962754</v>
      </c>
      <c r="J12" s="37"/>
      <c r="K12" s="38"/>
    </row>
    <row r="13" spans="1:11" s="16" customFormat="1" ht="31.5" x14ac:dyDescent="0.2">
      <c r="A13" s="25" t="s">
        <v>26</v>
      </c>
      <c r="B13" s="30" t="s">
        <v>27</v>
      </c>
      <c r="C13" s="19">
        <v>11759415.5</v>
      </c>
      <c r="D13" s="19">
        <v>10439630</v>
      </c>
      <c r="E13" s="18">
        <f t="shared" si="2"/>
        <v>-1319785.5</v>
      </c>
      <c r="F13" s="19">
        <v>10878142.199999999</v>
      </c>
      <c r="G13" s="19">
        <f t="shared" si="0"/>
        <v>438512.19999999925</v>
      </c>
      <c r="H13" s="19">
        <f t="shared" si="1"/>
        <v>104.20045729590032</v>
      </c>
      <c r="J13" s="37"/>
      <c r="K13" s="38"/>
    </row>
    <row r="14" spans="1:11" s="15" customFormat="1" ht="31.5" x14ac:dyDescent="0.2">
      <c r="A14" s="25" t="s">
        <v>28</v>
      </c>
      <c r="B14" s="30" t="s">
        <v>29</v>
      </c>
      <c r="C14" s="19">
        <v>11759415.5</v>
      </c>
      <c r="D14" s="19">
        <v>10439630</v>
      </c>
      <c r="E14" s="18">
        <f t="shared" si="2"/>
        <v>-1319785.5</v>
      </c>
      <c r="F14" s="19">
        <v>10878142.199999999</v>
      </c>
      <c r="G14" s="19">
        <f t="shared" si="0"/>
        <v>438512.19999999925</v>
      </c>
      <c r="H14" s="19">
        <f t="shared" si="1"/>
        <v>104.20045729590032</v>
      </c>
      <c r="J14" s="37"/>
      <c r="K14" s="38"/>
    </row>
    <row r="15" spans="1:11" s="15" customFormat="1" x14ac:dyDescent="0.2">
      <c r="A15" s="25" t="s">
        <v>87</v>
      </c>
      <c r="B15" s="30" t="s">
        <v>88</v>
      </c>
      <c r="C15" s="19">
        <v>10200</v>
      </c>
      <c r="D15" s="19">
        <v>106600</v>
      </c>
      <c r="E15" s="18">
        <f t="shared" si="2"/>
        <v>96400</v>
      </c>
      <c r="F15" s="19">
        <v>163860.9</v>
      </c>
      <c r="G15" s="19">
        <f>F15-D15</f>
        <v>57260.899999999994</v>
      </c>
      <c r="H15" s="19">
        <f t="shared" si="1"/>
        <v>153.7156660412758</v>
      </c>
      <c r="J15" s="37"/>
      <c r="K15" s="38"/>
    </row>
    <row r="16" spans="1:11" s="15" customFormat="1" x14ac:dyDescent="0.2">
      <c r="A16" s="25" t="s">
        <v>89</v>
      </c>
      <c r="B16" s="30" t="s">
        <v>139</v>
      </c>
      <c r="C16" s="19">
        <v>0</v>
      </c>
      <c r="D16" s="19">
        <v>0</v>
      </c>
      <c r="E16" s="18"/>
      <c r="F16" s="19">
        <v>-3.1</v>
      </c>
      <c r="G16" s="19"/>
      <c r="H16" s="19"/>
      <c r="J16" s="37"/>
      <c r="K16" s="38"/>
    </row>
    <row r="17" spans="1:11" s="15" customFormat="1" x14ac:dyDescent="0.2">
      <c r="A17" s="25" t="s">
        <v>127</v>
      </c>
      <c r="B17" s="30" t="s">
        <v>125</v>
      </c>
      <c r="C17" s="19">
        <v>10200</v>
      </c>
      <c r="D17" s="19">
        <v>106600</v>
      </c>
      <c r="E17" s="18">
        <f t="shared" si="2"/>
        <v>96400</v>
      </c>
      <c r="F17" s="19">
        <v>163864</v>
      </c>
      <c r="G17" s="19">
        <f>F17-D17</f>
        <v>57264</v>
      </c>
      <c r="H17" s="19">
        <f t="shared" si="1"/>
        <v>153.71857410881802</v>
      </c>
      <c r="J17" s="37"/>
      <c r="K17" s="38"/>
    </row>
    <row r="18" spans="1:11" s="16" customFormat="1" x14ac:dyDescent="0.2">
      <c r="A18" s="25" t="s">
        <v>30</v>
      </c>
      <c r="B18" s="30" t="s">
        <v>31</v>
      </c>
      <c r="C18" s="19">
        <v>25344244</v>
      </c>
      <c r="D18" s="19">
        <v>24930348</v>
      </c>
      <c r="E18" s="18">
        <f t="shared" si="2"/>
        <v>-413896</v>
      </c>
      <c r="F18" s="19">
        <v>25080194.500000004</v>
      </c>
      <c r="G18" s="19">
        <f t="shared" si="0"/>
        <v>149846.50000000373</v>
      </c>
      <c r="H18" s="19">
        <f t="shared" si="1"/>
        <v>100.60106060292462</v>
      </c>
      <c r="J18" s="37"/>
      <c r="K18" s="38"/>
    </row>
    <row r="19" spans="1:11" s="16" customFormat="1" x14ac:dyDescent="0.2">
      <c r="A19" s="25" t="s">
        <v>32</v>
      </c>
      <c r="B19" s="30" t="s">
        <v>33</v>
      </c>
      <c r="C19" s="19">
        <v>22227735</v>
      </c>
      <c r="D19" s="19">
        <v>21650000</v>
      </c>
      <c r="E19" s="18">
        <f t="shared" si="2"/>
        <v>-577735</v>
      </c>
      <c r="F19" s="19">
        <v>21898243.600000001</v>
      </c>
      <c r="G19" s="19">
        <f t="shared" si="0"/>
        <v>248243.60000000149</v>
      </c>
      <c r="H19" s="19">
        <f t="shared" si="1"/>
        <v>101.14662170900695</v>
      </c>
      <c r="J19" s="37"/>
      <c r="K19" s="38"/>
    </row>
    <row r="20" spans="1:11" s="16" customFormat="1" x14ac:dyDescent="0.2">
      <c r="A20" s="25" t="s">
        <v>34</v>
      </c>
      <c r="B20" s="30" t="s">
        <v>35</v>
      </c>
      <c r="C20" s="19">
        <v>3081799</v>
      </c>
      <c r="D20" s="19">
        <v>3246973</v>
      </c>
      <c r="E20" s="18">
        <f t="shared" si="2"/>
        <v>165174</v>
      </c>
      <c r="F20" s="19">
        <v>3148511.1</v>
      </c>
      <c r="G20" s="19">
        <f t="shared" si="0"/>
        <v>-98461.899999999907</v>
      </c>
      <c r="H20" s="19">
        <f t="shared" si="1"/>
        <v>96.967578726401484</v>
      </c>
      <c r="J20" s="37"/>
      <c r="K20" s="38"/>
    </row>
    <row r="21" spans="1:11" s="16" customFormat="1" x14ac:dyDescent="0.2">
      <c r="A21" s="25" t="s">
        <v>36</v>
      </c>
      <c r="B21" s="30" t="s">
        <v>37</v>
      </c>
      <c r="C21" s="19">
        <v>34710</v>
      </c>
      <c r="D21" s="19">
        <v>33375</v>
      </c>
      <c r="E21" s="18">
        <f t="shared" si="2"/>
        <v>-1335</v>
      </c>
      <c r="F21" s="19">
        <v>33439.800000000003</v>
      </c>
      <c r="G21" s="19">
        <f t="shared" si="0"/>
        <v>64.80000000000291</v>
      </c>
      <c r="H21" s="19">
        <f t="shared" si="1"/>
        <v>100.1941573033708</v>
      </c>
      <c r="J21" s="37"/>
      <c r="K21" s="38"/>
    </row>
    <row r="22" spans="1:11" s="16" customFormat="1" ht="31.5" x14ac:dyDescent="0.2">
      <c r="A22" s="25" t="s">
        <v>38</v>
      </c>
      <c r="B22" s="30" t="s">
        <v>39</v>
      </c>
      <c r="C22" s="19">
        <v>451651</v>
      </c>
      <c r="D22" s="19">
        <v>394926</v>
      </c>
      <c r="E22" s="18">
        <f t="shared" si="2"/>
        <v>-56725</v>
      </c>
      <c r="F22" s="19">
        <v>447726</v>
      </c>
      <c r="G22" s="19">
        <f t="shared" si="0"/>
        <v>52800</v>
      </c>
      <c r="H22" s="19">
        <f t="shared" si="1"/>
        <v>113.369593290895</v>
      </c>
      <c r="J22" s="37"/>
      <c r="K22" s="38"/>
    </row>
    <row r="23" spans="1:11" s="16" customFormat="1" x14ac:dyDescent="0.2">
      <c r="A23" s="25" t="s">
        <v>40</v>
      </c>
      <c r="B23" s="30" t="s">
        <v>41</v>
      </c>
      <c r="C23" s="19">
        <v>451351</v>
      </c>
      <c r="D23" s="19">
        <v>394626</v>
      </c>
      <c r="E23" s="18">
        <f t="shared" si="2"/>
        <v>-56725</v>
      </c>
      <c r="F23" s="19">
        <v>447396.4</v>
      </c>
      <c r="G23" s="19">
        <f t="shared" si="0"/>
        <v>52770.400000000023</v>
      </c>
      <c r="H23" s="19">
        <f t="shared" si="1"/>
        <v>113.37225626289195</v>
      </c>
      <c r="J23" s="37"/>
      <c r="K23" s="38"/>
    </row>
    <row r="24" spans="1:11" s="16" customFormat="1" ht="31.5" x14ac:dyDescent="0.2">
      <c r="A24" s="25" t="s">
        <v>42</v>
      </c>
      <c r="B24" s="30" t="s">
        <v>43</v>
      </c>
      <c r="C24" s="19">
        <v>300</v>
      </c>
      <c r="D24" s="19">
        <v>300</v>
      </c>
      <c r="E24" s="18">
        <f t="shared" si="2"/>
        <v>0</v>
      </c>
      <c r="F24" s="19">
        <v>329.6</v>
      </c>
      <c r="G24" s="19">
        <f t="shared" si="0"/>
        <v>29.600000000000023</v>
      </c>
      <c r="H24" s="19">
        <f t="shared" si="1"/>
        <v>109.86666666666667</v>
      </c>
      <c r="J24" s="37"/>
      <c r="K24" s="38"/>
    </row>
    <row r="25" spans="1:11" s="16" customFormat="1" x14ac:dyDescent="0.2">
      <c r="A25" s="25" t="s">
        <v>44</v>
      </c>
      <c r="B25" s="30" t="s">
        <v>45</v>
      </c>
      <c r="C25" s="19">
        <v>490702.2</v>
      </c>
      <c r="D25" s="19">
        <v>377453.1</v>
      </c>
      <c r="E25" s="18">
        <f t="shared" si="2"/>
        <v>-113249.10000000003</v>
      </c>
      <c r="F25" s="19">
        <v>394231.3</v>
      </c>
      <c r="G25" s="19">
        <f t="shared" si="0"/>
        <v>16778.200000000012</v>
      </c>
      <c r="H25" s="19">
        <f t="shared" si="1"/>
        <v>104.44510854461124</v>
      </c>
      <c r="J25" s="37"/>
      <c r="K25" s="38"/>
    </row>
    <row r="26" spans="1:11" s="16" customFormat="1" ht="47.25" x14ac:dyDescent="0.2">
      <c r="A26" s="25" t="s">
        <v>128</v>
      </c>
      <c r="B26" s="30" t="s">
        <v>129</v>
      </c>
      <c r="C26" s="19"/>
      <c r="D26" s="19"/>
      <c r="E26" s="18"/>
      <c r="F26" s="19">
        <v>10.1</v>
      </c>
      <c r="G26" s="19"/>
      <c r="H26" s="19"/>
      <c r="J26" s="37"/>
      <c r="K26" s="38"/>
    </row>
    <row r="27" spans="1:11" s="16" customFormat="1" ht="63" x14ac:dyDescent="0.2">
      <c r="A27" s="25" t="s">
        <v>104</v>
      </c>
      <c r="B27" s="30" t="s">
        <v>105</v>
      </c>
      <c r="C27" s="19">
        <v>28982.5</v>
      </c>
      <c r="D27" s="19">
        <v>15140.6</v>
      </c>
      <c r="E27" s="18">
        <f t="shared" ref="E27:E28" si="3">D27-C27</f>
        <v>-13841.9</v>
      </c>
      <c r="F27" s="19">
        <v>12982.1</v>
      </c>
      <c r="G27" s="19">
        <f t="shared" ref="G27:G28" si="4">F27-D27</f>
        <v>-2158.5</v>
      </c>
      <c r="H27" s="19">
        <f t="shared" ref="H27:H28" si="5">F27/D27*100</f>
        <v>85.743629710843692</v>
      </c>
      <c r="J27" s="37"/>
      <c r="K27" s="38"/>
    </row>
    <row r="28" spans="1:11" s="16" customFormat="1" ht="31.5" x14ac:dyDescent="0.2">
      <c r="A28" s="25" t="s">
        <v>106</v>
      </c>
      <c r="B28" s="30" t="s">
        <v>107</v>
      </c>
      <c r="C28" s="19">
        <v>461719.7</v>
      </c>
      <c r="D28" s="19">
        <v>362312.5</v>
      </c>
      <c r="E28" s="18">
        <f t="shared" si="3"/>
        <v>-99407.200000000012</v>
      </c>
      <c r="F28" s="19">
        <v>381239.1</v>
      </c>
      <c r="G28" s="19">
        <f t="shared" si="4"/>
        <v>18926.599999999977</v>
      </c>
      <c r="H28" s="19">
        <f t="shared" si="5"/>
        <v>105.22383301707778</v>
      </c>
      <c r="J28" s="37"/>
      <c r="K28" s="38"/>
    </row>
    <row r="29" spans="1:11" s="16" customFormat="1" ht="31.5" x14ac:dyDescent="0.2">
      <c r="A29" s="25" t="s">
        <v>84</v>
      </c>
      <c r="B29" s="30" t="s">
        <v>85</v>
      </c>
      <c r="C29" s="19">
        <v>0</v>
      </c>
      <c r="D29" s="19">
        <v>0</v>
      </c>
      <c r="E29" s="18">
        <f t="shared" si="2"/>
        <v>0</v>
      </c>
      <c r="F29" s="19">
        <v>-178</v>
      </c>
      <c r="G29" s="19">
        <f t="shared" si="0"/>
        <v>-178</v>
      </c>
      <c r="H29" s="19"/>
      <c r="J29" s="37"/>
      <c r="K29" s="38"/>
    </row>
    <row r="30" spans="1:11" s="16" customFormat="1" ht="31.5" x14ac:dyDescent="0.2">
      <c r="A30" s="25" t="s">
        <v>46</v>
      </c>
      <c r="B30" s="30" t="s">
        <v>47</v>
      </c>
      <c r="C30" s="19">
        <v>776695.4</v>
      </c>
      <c r="D30" s="19">
        <v>631457.9</v>
      </c>
      <c r="E30" s="18">
        <f t="shared" si="2"/>
        <v>-145237.5</v>
      </c>
      <c r="F30" s="19">
        <v>955508.2</v>
      </c>
      <c r="G30" s="19">
        <f t="shared" si="0"/>
        <v>324050.29999999993</v>
      </c>
      <c r="H30" s="19">
        <f t="shared" si="1"/>
        <v>151.31779965061801</v>
      </c>
      <c r="J30" s="37"/>
      <c r="K30" s="38"/>
    </row>
    <row r="31" spans="1:11" s="16" customFormat="1" ht="63" x14ac:dyDescent="0.2">
      <c r="A31" s="25" t="s">
        <v>48</v>
      </c>
      <c r="B31" s="30" t="s">
        <v>49</v>
      </c>
      <c r="C31" s="19">
        <v>26366.6</v>
      </c>
      <c r="D31" s="19">
        <v>14769.6</v>
      </c>
      <c r="E31" s="18">
        <f t="shared" si="2"/>
        <v>-11596.999999999998</v>
      </c>
      <c r="F31" s="19">
        <v>14769.9</v>
      </c>
      <c r="G31" s="19">
        <f t="shared" si="0"/>
        <v>0.2999999999992724</v>
      </c>
      <c r="H31" s="22">
        <f t="shared" si="1"/>
        <v>100.00203119922003</v>
      </c>
      <c r="J31" s="37"/>
      <c r="K31" s="38"/>
    </row>
    <row r="32" spans="1:11" s="16" customFormat="1" x14ac:dyDescent="0.2">
      <c r="A32" s="25" t="s">
        <v>50</v>
      </c>
      <c r="B32" s="30" t="s">
        <v>51</v>
      </c>
      <c r="C32" s="19">
        <v>0</v>
      </c>
      <c r="D32" s="19">
        <v>500000</v>
      </c>
      <c r="E32" s="18">
        <f t="shared" si="2"/>
        <v>500000</v>
      </c>
      <c r="F32" s="19">
        <v>713503.3</v>
      </c>
      <c r="G32" s="19">
        <f t="shared" si="0"/>
        <v>213503.30000000005</v>
      </c>
      <c r="H32" s="19">
        <f t="shared" si="1"/>
        <v>142.70066</v>
      </c>
      <c r="J32" s="37"/>
      <c r="K32" s="38"/>
    </row>
    <row r="33" spans="1:11" s="16" customFormat="1" ht="31.5" x14ac:dyDescent="0.2">
      <c r="A33" s="25" t="s">
        <v>130</v>
      </c>
      <c r="B33" s="30" t="s">
        <v>131</v>
      </c>
      <c r="C33" s="19">
        <v>0</v>
      </c>
      <c r="D33" s="19">
        <v>37108.800000000003</v>
      </c>
      <c r="E33" s="18"/>
      <c r="F33" s="19">
        <v>138742.20000000001</v>
      </c>
      <c r="G33" s="19"/>
      <c r="H33" s="19"/>
      <c r="J33" s="37"/>
      <c r="K33" s="38"/>
    </row>
    <row r="34" spans="1:11" s="16" customFormat="1" x14ac:dyDescent="0.2">
      <c r="A34" s="25" t="s">
        <v>52</v>
      </c>
      <c r="B34" s="30" t="s">
        <v>53</v>
      </c>
      <c r="C34" s="19">
        <v>311.5</v>
      </c>
      <c r="D34" s="19">
        <v>311.5</v>
      </c>
      <c r="E34" s="18">
        <f t="shared" si="2"/>
        <v>0</v>
      </c>
      <c r="F34" s="19">
        <v>311.5</v>
      </c>
      <c r="G34" s="19">
        <f t="shared" si="0"/>
        <v>0</v>
      </c>
      <c r="H34" s="19">
        <f t="shared" si="1"/>
        <v>100</v>
      </c>
      <c r="J34" s="37"/>
      <c r="K34" s="38"/>
    </row>
    <row r="35" spans="1:11" s="16" customFormat="1" ht="78.75" x14ac:dyDescent="0.2">
      <c r="A35" s="26" t="s">
        <v>54</v>
      </c>
      <c r="B35" s="30" t="s">
        <v>55</v>
      </c>
      <c r="C35" s="19">
        <v>44100</v>
      </c>
      <c r="D35" s="19">
        <v>68500</v>
      </c>
      <c r="E35" s="18">
        <f t="shared" si="2"/>
        <v>24400</v>
      </c>
      <c r="F35" s="19">
        <v>77411.600000000006</v>
      </c>
      <c r="G35" s="19">
        <f t="shared" si="0"/>
        <v>8911.6000000000058</v>
      </c>
      <c r="H35" s="19">
        <f t="shared" si="1"/>
        <v>113.00963503649638</v>
      </c>
      <c r="J35" s="37"/>
      <c r="K35" s="38"/>
    </row>
    <row r="36" spans="1:11" s="16" customFormat="1" ht="31.5" x14ac:dyDescent="0.2">
      <c r="A36" s="26" t="s">
        <v>132</v>
      </c>
      <c r="B36" s="30" t="s">
        <v>133</v>
      </c>
      <c r="C36" s="19">
        <v>0</v>
      </c>
      <c r="D36" s="19">
        <v>0.3</v>
      </c>
      <c r="E36" s="18">
        <f t="shared" si="2"/>
        <v>0.3</v>
      </c>
      <c r="F36" s="19">
        <v>2</v>
      </c>
      <c r="G36" s="19">
        <v>0</v>
      </c>
      <c r="H36" s="19">
        <f t="shared" si="1"/>
        <v>666.66666666666674</v>
      </c>
      <c r="J36" s="37"/>
      <c r="K36" s="38"/>
    </row>
    <row r="37" spans="1:11" s="16" customFormat="1" x14ac:dyDescent="0.2">
      <c r="A37" s="25" t="s">
        <v>56</v>
      </c>
      <c r="B37" s="30" t="s">
        <v>57</v>
      </c>
      <c r="C37" s="19">
        <v>5917.3</v>
      </c>
      <c r="D37" s="19">
        <v>10767.7</v>
      </c>
      <c r="E37" s="18">
        <f t="shared" si="2"/>
        <v>4850.4000000000005</v>
      </c>
      <c r="F37" s="19">
        <v>10767.7</v>
      </c>
      <c r="G37" s="19">
        <f t="shared" si="0"/>
        <v>0</v>
      </c>
      <c r="H37" s="23">
        <f t="shared" si="1"/>
        <v>100</v>
      </c>
      <c r="J37" s="37"/>
      <c r="K37" s="38"/>
    </row>
    <row r="38" spans="1:11" s="16" customFormat="1" x14ac:dyDescent="0.2">
      <c r="A38" s="25" t="s">
        <v>58</v>
      </c>
      <c r="B38" s="30" t="s">
        <v>59</v>
      </c>
      <c r="C38" s="19">
        <v>463073.3</v>
      </c>
      <c r="D38" s="19">
        <v>486164.8</v>
      </c>
      <c r="E38" s="18">
        <f t="shared" si="2"/>
        <v>23091.5</v>
      </c>
      <c r="F38" s="19">
        <v>538706.5</v>
      </c>
      <c r="G38" s="19">
        <f t="shared" si="0"/>
        <v>52541.700000000012</v>
      </c>
      <c r="H38" s="19">
        <f t="shared" si="1"/>
        <v>110.80738465639635</v>
      </c>
      <c r="J38" s="37"/>
      <c r="K38" s="38"/>
    </row>
    <row r="39" spans="1:11" s="16" customFormat="1" x14ac:dyDescent="0.2">
      <c r="A39" s="25" t="s">
        <v>60</v>
      </c>
      <c r="B39" s="30" t="s">
        <v>61</v>
      </c>
      <c r="C39" s="19">
        <v>152847.29999999999</v>
      </c>
      <c r="D39" s="19">
        <v>152847.29999999999</v>
      </c>
      <c r="E39" s="18">
        <f t="shared" si="2"/>
        <v>0</v>
      </c>
      <c r="F39" s="19">
        <v>139701.4</v>
      </c>
      <c r="G39" s="19">
        <f t="shared" si="0"/>
        <v>-13145.899999999994</v>
      </c>
      <c r="H39" s="19">
        <f t="shared" si="1"/>
        <v>91.399324685486761</v>
      </c>
      <c r="J39" s="37"/>
      <c r="K39" s="38"/>
    </row>
    <row r="40" spans="1:11" s="16" customFormat="1" x14ac:dyDescent="0.2">
      <c r="A40" s="25" t="s">
        <v>62</v>
      </c>
      <c r="B40" s="30" t="s">
        <v>63</v>
      </c>
      <c r="C40" s="19">
        <v>8226</v>
      </c>
      <c r="D40" s="19">
        <v>25549</v>
      </c>
      <c r="E40" s="18">
        <f t="shared" si="2"/>
        <v>17323</v>
      </c>
      <c r="F40" s="19">
        <v>35259.5</v>
      </c>
      <c r="G40" s="19">
        <f t="shared" si="0"/>
        <v>9710.5</v>
      </c>
      <c r="H40" s="19">
        <f t="shared" si="1"/>
        <v>138.00735840933109</v>
      </c>
      <c r="J40" s="37"/>
      <c r="K40" s="38"/>
    </row>
    <row r="41" spans="1:11" s="16" customFormat="1" x14ac:dyDescent="0.2">
      <c r="A41" s="25" t="s">
        <v>64</v>
      </c>
      <c r="B41" s="30" t="s">
        <v>65</v>
      </c>
      <c r="C41" s="19">
        <v>302000</v>
      </c>
      <c r="D41" s="19">
        <v>307768.5</v>
      </c>
      <c r="E41" s="18">
        <f t="shared" si="2"/>
        <v>5768.5</v>
      </c>
      <c r="F41" s="19">
        <v>363745.6</v>
      </c>
      <c r="G41" s="19">
        <f t="shared" si="0"/>
        <v>55977.099999999977</v>
      </c>
      <c r="H41" s="19">
        <f t="shared" si="1"/>
        <v>118.18805368320669</v>
      </c>
      <c r="J41" s="37"/>
      <c r="K41" s="38"/>
    </row>
    <row r="42" spans="1:11" s="16" customFormat="1" ht="31.5" x14ac:dyDescent="0.2">
      <c r="A42" s="25" t="s">
        <v>66</v>
      </c>
      <c r="B42" s="30" t="s">
        <v>67</v>
      </c>
      <c r="C42" s="19">
        <v>148006.29999999999</v>
      </c>
      <c r="D42" s="19">
        <v>259759</v>
      </c>
      <c r="E42" s="18">
        <f t="shared" si="2"/>
        <v>111752.70000000001</v>
      </c>
      <c r="F42" s="19">
        <v>460821.6</v>
      </c>
      <c r="G42" s="19">
        <f t="shared" si="0"/>
        <v>201062.59999999998</v>
      </c>
      <c r="H42" s="19">
        <f t="shared" si="1"/>
        <v>177.40351633629632</v>
      </c>
      <c r="J42" s="37"/>
      <c r="K42" s="38"/>
    </row>
    <row r="43" spans="1:11" s="16" customFormat="1" x14ac:dyDescent="0.2">
      <c r="A43" s="25" t="s">
        <v>68</v>
      </c>
      <c r="B43" s="30" t="s">
        <v>69</v>
      </c>
      <c r="C43" s="19">
        <v>133284.20000000001</v>
      </c>
      <c r="D43" s="19">
        <v>132733.79999999999</v>
      </c>
      <c r="E43" s="18">
        <f t="shared" si="2"/>
        <v>-550.40000000002328</v>
      </c>
      <c r="F43" s="19">
        <v>163314.70000000001</v>
      </c>
      <c r="G43" s="19">
        <f t="shared" si="0"/>
        <v>30580.900000000023</v>
      </c>
      <c r="H43" s="19">
        <f t="shared" si="1"/>
        <v>123.03927108242215</v>
      </c>
      <c r="J43" s="37"/>
      <c r="K43" s="38"/>
    </row>
    <row r="44" spans="1:11" s="16" customFormat="1" x14ac:dyDescent="0.2">
      <c r="A44" s="25" t="s">
        <v>70</v>
      </c>
      <c r="B44" s="30" t="s">
        <v>71</v>
      </c>
      <c r="C44" s="19">
        <v>14722.1</v>
      </c>
      <c r="D44" s="19">
        <v>127025.2</v>
      </c>
      <c r="E44" s="18">
        <f t="shared" si="2"/>
        <v>112303.09999999999</v>
      </c>
      <c r="F44" s="19">
        <v>297507</v>
      </c>
      <c r="G44" s="19">
        <f t="shared" si="0"/>
        <v>170481.8</v>
      </c>
      <c r="H44" s="19">
        <f t="shared" si="1"/>
        <v>234.21100694980211</v>
      </c>
      <c r="J44" s="37"/>
      <c r="K44" s="38"/>
    </row>
    <row r="45" spans="1:11" s="16" customFormat="1" ht="31.5" x14ac:dyDescent="0.2">
      <c r="A45" s="25" t="s">
        <v>72</v>
      </c>
      <c r="B45" s="30" t="s">
        <v>73</v>
      </c>
      <c r="C45" s="19">
        <v>14325</v>
      </c>
      <c r="D45" s="19">
        <v>24624.1</v>
      </c>
      <c r="E45" s="18">
        <f t="shared" si="2"/>
        <v>10299.099999999999</v>
      </c>
      <c r="F45" s="19">
        <v>35803.5</v>
      </c>
      <c r="G45" s="19">
        <f t="shared" si="0"/>
        <v>11179.400000000001</v>
      </c>
      <c r="H45" s="19">
        <f t="shared" si="1"/>
        <v>145.40023797824085</v>
      </c>
      <c r="J45" s="37"/>
      <c r="K45" s="38"/>
    </row>
    <row r="46" spans="1:11" s="16" customFormat="1" ht="31.5" x14ac:dyDescent="0.2">
      <c r="A46" s="25" t="s">
        <v>134</v>
      </c>
      <c r="B46" s="30" t="s">
        <v>135</v>
      </c>
      <c r="C46" s="19">
        <v>0</v>
      </c>
      <c r="D46" s="19">
        <v>5156.8999999999996</v>
      </c>
      <c r="E46" s="18"/>
      <c r="F46" s="19">
        <v>5156.8999999999996</v>
      </c>
      <c r="G46" s="19"/>
      <c r="H46" s="19"/>
      <c r="J46" s="37"/>
      <c r="K46" s="38"/>
    </row>
    <row r="47" spans="1:11" s="16" customFormat="1" ht="63" x14ac:dyDescent="0.2">
      <c r="A47" s="26" t="s">
        <v>74</v>
      </c>
      <c r="B47" s="30" t="s">
        <v>75</v>
      </c>
      <c r="C47" s="19">
        <v>9726.5</v>
      </c>
      <c r="D47" s="19">
        <v>14382.7</v>
      </c>
      <c r="E47" s="18">
        <f t="shared" si="2"/>
        <v>4656.2000000000007</v>
      </c>
      <c r="F47" s="19">
        <v>26508.5</v>
      </c>
      <c r="G47" s="19">
        <f t="shared" si="0"/>
        <v>12125.8</v>
      </c>
      <c r="H47" s="19">
        <f t="shared" si="1"/>
        <v>184.30823141691059</v>
      </c>
      <c r="J47" s="37"/>
      <c r="K47" s="38"/>
    </row>
    <row r="48" spans="1:11" s="16" customFormat="1" ht="31.5" x14ac:dyDescent="0.2">
      <c r="A48" s="25" t="s">
        <v>76</v>
      </c>
      <c r="B48" s="30" t="s">
        <v>77</v>
      </c>
      <c r="C48" s="19">
        <v>4598.5</v>
      </c>
      <c r="D48" s="19">
        <v>5084.5</v>
      </c>
      <c r="E48" s="18">
        <f t="shared" si="2"/>
        <v>486</v>
      </c>
      <c r="F48" s="19">
        <v>4138.1000000000004</v>
      </c>
      <c r="G48" s="19">
        <f t="shared" si="0"/>
        <v>-946.39999999999964</v>
      </c>
      <c r="H48" s="19">
        <f t="shared" si="1"/>
        <v>81.386567017405852</v>
      </c>
      <c r="J48" s="37"/>
      <c r="K48" s="38"/>
    </row>
    <row r="49" spans="1:11" s="16" customFormat="1" x14ac:dyDescent="0.2">
      <c r="A49" s="25" t="s">
        <v>78</v>
      </c>
      <c r="B49" s="30" t="s">
        <v>108</v>
      </c>
      <c r="C49" s="19">
        <v>8065.4</v>
      </c>
      <c r="D49" s="19">
        <v>8074.2</v>
      </c>
      <c r="E49" s="18">
        <f t="shared" si="2"/>
        <v>8.8000000000001819</v>
      </c>
      <c r="F49" s="19">
        <v>9620.6</v>
      </c>
      <c r="G49" s="19">
        <f t="shared" si="0"/>
        <v>1546.4000000000005</v>
      </c>
      <c r="H49" s="19">
        <f t="shared" si="1"/>
        <v>119.15236184389786</v>
      </c>
      <c r="J49" s="37"/>
      <c r="K49" s="38"/>
    </row>
    <row r="50" spans="1:11" s="16" customFormat="1" ht="31.5" x14ac:dyDescent="0.2">
      <c r="A50" s="26" t="s">
        <v>109</v>
      </c>
      <c r="B50" s="30" t="s">
        <v>110</v>
      </c>
      <c r="C50" s="19">
        <v>7617.4</v>
      </c>
      <c r="D50" s="19">
        <v>7626.2</v>
      </c>
      <c r="E50" s="18">
        <f t="shared" ref="E50:E51" si="6">D50-C50</f>
        <v>8.8000000000001819</v>
      </c>
      <c r="F50" s="19">
        <v>9349.9</v>
      </c>
      <c r="G50" s="19">
        <f t="shared" ref="G50:G51" si="7">F50-D50</f>
        <v>1723.6999999999998</v>
      </c>
      <c r="H50" s="19">
        <f t="shared" ref="H50:H51" si="8">F50/D50*100</f>
        <v>122.60234454905456</v>
      </c>
      <c r="J50" s="39"/>
      <c r="K50" s="38"/>
    </row>
    <row r="51" spans="1:11" s="16" customFormat="1" ht="47.25" x14ac:dyDescent="0.2">
      <c r="A51" s="25" t="s">
        <v>111</v>
      </c>
      <c r="B51" s="30" t="s">
        <v>112</v>
      </c>
      <c r="C51" s="19">
        <v>448</v>
      </c>
      <c r="D51" s="19">
        <v>448</v>
      </c>
      <c r="E51" s="18">
        <f t="shared" si="6"/>
        <v>0</v>
      </c>
      <c r="F51" s="19">
        <v>270.7</v>
      </c>
      <c r="G51" s="19">
        <f t="shared" si="7"/>
        <v>-177.3</v>
      </c>
      <c r="H51" s="19">
        <f t="shared" si="8"/>
        <v>60.424107142857139</v>
      </c>
      <c r="J51" s="39"/>
      <c r="K51" s="38"/>
    </row>
    <row r="52" spans="1:11" s="16" customFormat="1" x14ac:dyDescent="0.2">
      <c r="A52" s="25" t="s">
        <v>79</v>
      </c>
      <c r="B52" s="30" t="s">
        <v>80</v>
      </c>
      <c r="C52" s="19">
        <v>684409.4</v>
      </c>
      <c r="D52" s="19">
        <v>1087434.7</v>
      </c>
      <c r="E52" s="18">
        <f t="shared" si="2"/>
        <v>403025.29999999993</v>
      </c>
      <c r="F52" s="19">
        <v>1198776.7999999998</v>
      </c>
      <c r="G52" s="19">
        <f t="shared" si="0"/>
        <v>111342.09999999986</v>
      </c>
      <c r="H52" s="19">
        <f t="shared" si="1"/>
        <v>110.23896883187558</v>
      </c>
      <c r="J52" s="39"/>
      <c r="K52" s="38"/>
    </row>
    <row r="53" spans="1:11" s="16" customFormat="1" ht="31.5" x14ac:dyDescent="0.2">
      <c r="A53" s="26" t="s">
        <v>113</v>
      </c>
      <c r="B53" s="30" t="s">
        <v>114</v>
      </c>
      <c r="C53" s="19">
        <v>653966.30000000005</v>
      </c>
      <c r="D53" s="19">
        <v>946994.8</v>
      </c>
      <c r="E53" s="18">
        <f t="shared" ref="E53:E57" si="9">D53-C53</f>
        <v>293028.5</v>
      </c>
      <c r="F53" s="19">
        <v>1105271</v>
      </c>
      <c r="G53" s="19">
        <f t="shared" ref="G53:G57" si="10">F53-D53</f>
        <v>158276.19999999995</v>
      </c>
      <c r="H53" s="19">
        <f t="shared" ref="H53:H57" si="11">F53/D53*100</f>
        <v>116.71352366454389</v>
      </c>
      <c r="J53" s="39"/>
      <c r="K53" s="38"/>
    </row>
    <row r="54" spans="1:11" s="16" customFormat="1" ht="31.5" x14ac:dyDescent="0.2">
      <c r="A54" s="25" t="s">
        <v>115</v>
      </c>
      <c r="B54" s="30" t="s">
        <v>116</v>
      </c>
      <c r="C54" s="19">
        <v>1132.5</v>
      </c>
      <c r="D54" s="19">
        <v>735.1</v>
      </c>
      <c r="E54" s="18">
        <f t="shared" si="9"/>
        <v>-397.4</v>
      </c>
      <c r="F54" s="19">
        <v>1316.4</v>
      </c>
      <c r="G54" s="19">
        <f t="shared" si="10"/>
        <v>581.30000000000007</v>
      </c>
      <c r="H54" s="19">
        <f t="shared" si="11"/>
        <v>179.07767650659773</v>
      </c>
      <c r="J54" s="39"/>
      <c r="K54" s="38"/>
    </row>
    <row r="55" spans="1:11" s="16" customFormat="1" ht="94.5" x14ac:dyDescent="0.2">
      <c r="A55" s="25" t="s">
        <v>117</v>
      </c>
      <c r="B55" s="30" t="s">
        <v>118</v>
      </c>
      <c r="C55" s="19">
        <v>2656.6</v>
      </c>
      <c r="D55" s="19">
        <v>33560.800000000003</v>
      </c>
      <c r="E55" s="18">
        <f t="shared" si="9"/>
        <v>30904.200000000004</v>
      </c>
      <c r="F55" s="19">
        <v>52802.400000000001</v>
      </c>
      <c r="G55" s="19">
        <f t="shared" si="10"/>
        <v>19241.599999999999</v>
      </c>
      <c r="H55" s="19">
        <f t="shared" si="11"/>
        <v>157.33355581511762</v>
      </c>
      <c r="J55" s="39"/>
      <c r="K55" s="38"/>
    </row>
    <row r="56" spans="1:11" s="16" customFormat="1" x14ac:dyDescent="0.2">
      <c r="A56" s="25" t="s">
        <v>119</v>
      </c>
      <c r="B56" s="30" t="s">
        <v>120</v>
      </c>
      <c r="C56" s="19">
        <v>8745</v>
      </c>
      <c r="D56" s="19">
        <v>83274</v>
      </c>
      <c r="E56" s="18">
        <f t="shared" si="9"/>
        <v>74529</v>
      </c>
      <c r="F56" s="19">
        <v>8608.7000000000007</v>
      </c>
      <c r="G56" s="19">
        <f t="shared" si="10"/>
        <v>-74665.3</v>
      </c>
      <c r="H56" s="19">
        <f t="shared" si="11"/>
        <v>10.337800513965945</v>
      </c>
      <c r="J56" s="39"/>
      <c r="K56" s="38"/>
    </row>
    <row r="57" spans="1:11" s="16" customFormat="1" x14ac:dyDescent="0.2">
      <c r="A57" s="25" t="s">
        <v>121</v>
      </c>
      <c r="B57" s="30" t="s">
        <v>122</v>
      </c>
      <c r="C57" s="19">
        <v>18000</v>
      </c>
      <c r="D57" s="19">
        <v>22870</v>
      </c>
      <c r="E57" s="18">
        <f t="shared" si="9"/>
        <v>4870</v>
      </c>
      <c r="F57" s="19">
        <v>30778.3</v>
      </c>
      <c r="G57" s="19">
        <f t="shared" si="10"/>
        <v>7908.2999999999993</v>
      </c>
      <c r="H57" s="19">
        <f t="shared" si="11"/>
        <v>134.57936160909486</v>
      </c>
      <c r="J57" s="39"/>
      <c r="K57" s="38"/>
    </row>
    <row r="58" spans="1:11" s="16" customFormat="1" x14ac:dyDescent="0.2">
      <c r="A58" s="25" t="s">
        <v>82</v>
      </c>
      <c r="B58" s="30" t="s">
        <v>83</v>
      </c>
      <c r="C58" s="19">
        <v>577155.1</v>
      </c>
      <c r="D58" s="19">
        <v>564564.30000000005</v>
      </c>
      <c r="E58" s="18">
        <f t="shared" si="2"/>
        <v>-12590.79999999993</v>
      </c>
      <c r="F58" s="19">
        <v>-891605</v>
      </c>
      <c r="G58" s="19">
        <f t="shared" si="0"/>
        <v>-1456169.3</v>
      </c>
      <c r="H58" s="19">
        <f t="shared" si="1"/>
        <v>-157.92798092263359</v>
      </c>
      <c r="J58" s="39"/>
      <c r="K58" s="38"/>
    </row>
    <row r="59" spans="1:11" s="16" customFormat="1" x14ac:dyDescent="0.2">
      <c r="A59" s="25" t="s">
        <v>136</v>
      </c>
      <c r="B59" s="30" t="s">
        <v>137</v>
      </c>
      <c r="C59" s="19">
        <v>0</v>
      </c>
      <c r="D59" s="19">
        <v>339.5</v>
      </c>
      <c r="E59" s="18"/>
      <c r="F59" s="19">
        <v>-1088.8</v>
      </c>
      <c r="G59" s="19"/>
      <c r="H59" s="19"/>
      <c r="J59" s="39"/>
      <c r="K59" s="38"/>
    </row>
    <row r="60" spans="1:11" s="16" customFormat="1" x14ac:dyDescent="0.2">
      <c r="A60" s="25" t="s">
        <v>123</v>
      </c>
      <c r="B60" s="30" t="s">
        <v>124</v>
      </c>
      <c r="C60" s="19">
        <v>577155.1</v>
      </c>
      <c r="D60" s="19">
        <v>564224.80000000005</v>
      </c>
      <c r="E60" s="18">
        <f t="shared" si="2"/>
        <v>-12930.29999999993</v>
      </c>
      <c r="F60" s="19">
        <v>-890516.2</v>
      </c>
      <c r="G60" s="19">
        <f t="shared" si="0"/>
        <v>-1454741</v>
      </c>
      <c r="H60" s="19">
        <f t="shared" si="1"/>
        <v>-157.83003512075325</v>
      </c>
      <c r="J60" s="39"/>
      <c r="K60" s="38"/>
    </row>
    <row r="61" spans="1:11" s="46" customFormat="1" ht="19.5" customHeight="1" x14ac:dyDescent="0.2">
      <c r="A61" s="24" t="s">
        <v>8</v>
      </c>
      <c r="B61" s="41" t="s">
        <v>0</v>
      </c>
      <c r="C61" s="43">
        <v>20328619.400000006</v>
      </c>
      <c r="D61" s="43">
        <v>24671305</v>
      </c>
      <c r="E61" s="17">
        <f t="shared" si="2"/>
        <v>4342685.599999994</v>
      </c>
      <c r="F61" s="17">
        <f>F62+F63+F68+F70+F72+F74+F75</f>
        <v>26047700.000000004</v>
      </c>
      <c r="G61" s="17">
        <f t="shared" si="0"/>
        <v>1376395.0000000037</v>
      </c>
      <c r="H61" s="17">
        <f t="shared" si="1"/>
        <v>105.57893066459194</v>
      </c>
      <c r="J61" s="47"/>
      <c r="K61" s="47"/>
    </row>
    <row r="62" spans="1:11" s="16" customFormat="1" x14ac:dyDescent="0.2">
      <c r="A62" s="25" t="s">
        <v>148</v>
      </c>
      <c r="B62" s="42" t="s">
        <v>147</v>
      </c>
      <c r="C62" s="44">
        <v>0</v>
      </c>
      <c r="D62" s="44">
        <v>0</v>
      </c>
      <c r="E62" s="18">
        <f t="shared" si="2"/>
        <v>0</v>
      </c>
      <c r="F62" s="18">
        <v>8012.1</v>
      </c>
      <c r="G62" s="18">
        <f t="shared" si="0"/>
        <v>8012.1</v>
      </c>
      <c r="H62" s="18"/>
      <c r="J62" s="40"/>
      <c r="K62" s="40"/>
    </row>
    <row r="63" spans="1:11" s="16" customFormat="1" ht="25.5" x14ac:dyDescent="0.2">
      <c r="A63" s="25" t="s">
        <v>15</v>
      </c>
      <c r="B63" s="42" t="s">
        <v>1</v>
      </c>
      <c r="C63" s="44">
        <v>18713444.800000004</v>
      </c>
      <c r="D63" s="44">
        <v>21082661.899999999</v>
      </c>
      <c r="E63" s="18">
        <f t="shared" si="2"/>
        <v>2369217.099999994</v>
      </c>
      <c r="F63" s="18">
        <v>22603498.300000001</v>
      </c>
      <c r="G63" s="18">
        <f t="shared" si="0"/>
        <v>1520836.4000000022</v>
      </c>
      <c r="H63" s="18">
        <f t="shared" si="1"/>
        <v>107.21368301220066</v>
      </c>
      <c r="J63" s="40"/>
      <c r="K63" s="40"/>
    </row>
    <row r="64" spans="1:11" s="16" customFormat="1" ht="19.5" customHeight="1" x14ac:dyDescent="0.2">
      <c r="A64" s="25" t="s">
        <v>140</v>
      </c>
      <c r="B64" s="42" t="s">
        <v>141</v>
      </c>
      <c r="C64" s="44">
        <v>0</v>
      </c>
      <c r="D64" s="44">
        <v>721906.1</v>
      </c>
      <c r="E64" s="18">
        <f t="shared" si="2"/>
        <v>721906.1</v>
      </c>
      <c r="F64" s="18">
        <v>726906.1</v>
      </c>
      <c r="G64" s="18">
        <f t="shared" si="0"/>
        <v>5000</v>
      </c>
      <c r="H64" s="18">
        <f t="shared" si="1"/>
        <v>100.69261085340599</v>
      </c>
      <c r="J64" s="40"/>
      <c r="K64" s="40"/>
    </row>
    <row r="65" spans="1:11" s="16" customFormat="1" x14ac:dyDescent="0.2">
      <c r="A65" s="25" t="s">
        <v>91</v>
      </c>
      <c r="B65" s="42" t="s">
        <v>92</v>
      </c>
      <c r="C65" s="44">
        <v>8074007.4000000013</v>
      </c>
      <c r="D65" s="44">
        <v>8406265.6999999993</v>
      </c>
      <c r="E65" s="18">
        <f t="shared" si="2"/>
        <v>332258.29999999795</v>
      </c>
      <c r="F65" s="18">
        <v>8215729.2999999998</v>
      </c>
      <c r="G65" s="18">
        <f t="shared" si="0"/>
        <v>-190536.39999999944</v>
      </c>
      <c r="H65" s="18">
        <f t="shared" si="1"/>
        <v>97.733400218363315</v>
      </c>
      <c r="J65" s="40"/>
      <c r="K65" s="40"/>
    </row>
    <row r="66" spans="1:11" s="16" customFormat="1" x14ac:dyDescent="0.2">
      <c r="A66" s="25" t="s">
        <v>93</v>
      </c>
      <c r="B66" s="51" t="s">
        <v>142</v>
      </c>
      <c r="C66" s="44">
        <v>6162592.5</v>
      </c>
      <c r="D66" s="44">
        <v>5402534.2000000002</v>
      </c>
      <c r="E66" s="18">
        <f t="shared" si="2"/>
        <v>-760058.29999999981</v>
      </c>
      <c r="F66" s="18">
        <v>5250821.8</v>
      </c>
      <c r="G66" s="18">
        <f t="shared" si="0"/>
        <v>-151712.40000000037</v>
      </c>
      <c r="H66" s="18">
        <f t="shared" si="1"/>
        <v>97.191828975372331</v>
      </c>
      <c r="J66" s="40"/>
      <c r="K66" s="40"/>
    </row>
    <row r="67" spans="1:11" s="16" customFormat="1" x14ac:dyDescent="0.2">
      <c r="A67" s="25" t="s">
        <v>94</v>
      </c>
      <c r="B67" s="51" t="s">
        <v>2</v>
      </c>
      <c r="C67" s="44">
        <v>4476844.9000000004</v>
      </c>
      <c r="D67" s="44">
        <v>6551955.9000000004</v>
      </c>
      <c r="E67" s="18">
        <f t="shared" si="2"/>
        <v>2075111</v>
      </c>
      <c r="F67" s="18">
        <v>8410041.0999999996</v>
      </c>
      <c r="G67" s="18">
        <f t="shared" si="0"/>
        <v>1858085.1999999993</v>
      </c>
      <c r="H67" s="18">
        <f t="shared" si="1"/>
        <v>128.3592446035847</v>
      </c>
      <c r="J67" s="40"/>
      <c r="K67" s="40"/>
    </row>
    <row r="68" spans="1:11" s="16" customFormat="1" ht="25.5" x14ac:dyDescent="0.2">
      <c r="A68" s="25" t="s">
        <v>9</v>
      </c>
      <c r="B68" s="51" t="s">
        <v>103</v>
      </c>
      <c r="C68" s="44">
        <v>1615174.5999999999</v>
      </c>
      <c r="D68" s="44">
        <v>1618174.3</v>
      </c>
      <c r="E68" s="18">
        <f t="shared" si="2"/>
        <v>2999.7000000001863</v>
      </c>
      <c r="F68" s="18">
        <v>1164859.7</v>
      </c>
      <c r="G68" s="18">
        <f t="shared" si="0"/>
        <v>-453314.60000000009</v>
      </c>
      <c r="H68" s="18">
        <f t="shared" si="1"/>
        <v>71.986046249776663</v>
      </c>
      <c r="J68" s="40"/>
      <c r="K68" s="40"/>
    </row>
    <row r="69" spans="1:11" s="16" customFormat="1" ht="25.5" x14ac:dyDescent="0.2">
      <c r="A69" s="25" t="s">
        <v>95</v>
      </c>
      <c r="B69" s="51" t="s">
        <v>102</v>
      </c>
      <c r="C69" s="44">
        <v>1615174.5999999999</v>
      </c>
      <c r="D69" s="44">
        <v>1618174.3</v>
      </c>
      <c r="E69" s="18">
        <f t="shared" si="2"/>
        <v>2999.7000000001863</v>
      </c>
      <c r="F69" s="45">
        <v>1164859.7</v>
      </c>
      <c r="G69" s="18">
        <f t="shared" si="0"/>
        <v>-453314.60000000009</v>
      </c>
      <c r="H69" s="18">
        <f t="shared" si="1"/>
        <v>71.986046249776663</v>
      </c>
      <c r="J69" s="40"/>
      <c r="K69" s="40"/>
    </row>
    <row r="70" spans="1:11" s="16" customFormat="1" ht="31.5" x14ac:dyDescent="0.2">
      <c r="A70" s="25" t="s">
        <v>81</v>
      </c>
      <c r="B70" s="51" t="s">
        <v>101</v>
      </c>
      <c r="C70" s="44">
        <v>0</v>
      </c>
      <c r="D70" s="44">
        <v>20000</v>
      </c>
      <c r="E70" s="18">
        <f t="shared" si="2"/>
        <v>20000</v>
      </c>
      <c r="F70" s="45">
        <v>20000</v>
      </c>
      <c r="G70" s="18">
        <f t="shared" si="0"/>
        <v>0</v>
      </c>
      <c r="H70" s="18">
        <f t="shared" si="1"/>
        <v>100</v>
      </c>
      <c r="J70" s="40"/>
      <c r="K70" s="40"/>
    </row>
    <row r="71" spans="1:11" s="16" customFormat="1" ht="31.5" x14ac:dyDescent="0.2">
      <c r="A71" s="25" t="s">
        <v>96</v>
      </c>
      <c r="B71" s="51" t="s">
        <v>100</v>
      </c>
      <c r="C71" s="44">
        <v>0</v>
      </c>
      <c r="D71" s="44">
        <v>20000</v>
      </c>
      <c r="E71" s="18">
        <f t="shared" si="2"/>
        <v>20000</v>
      </c>
      <c r="F71" s="45">
        <v>20000</v>
      </c>
      <c r="G71" s="18">
        <f t="shared" si="0"/>
        <v>0</v>
      </c>
      <c r="H71" s="18">
        <f t="shared" si="1"/>
        <v>100</v>
      </c>
      <c r="J71" s="40"/>
      <c r="K71" s="40"/>
    </row>
    <row r="72" spans="1:11" s="16" customFormat="1" ht="31.5" x14ac:dyDescent="0.2">
      <c r="A72" s="25" t="s">
        <v>143</v>
      </c>
      <c r="B72" s="52" t="s">
        <v>97</v>
      </c>
      <c r="C72" s="44">
        <v>0</v>
      </c>
      <c r="D72" s="44">
        <v>1550468.8</v>
      </c>
      <c r="E72" s="18">
        <f t="shared" si="2"/>
        <v>1550468.8</v>
      </c>
      <c r="F72" s="45">
        <v>1550468.8</v>
      </c>
      <c r="G72" s="18">
        <f t="shared" si="0"/>
        <v>0</v>
      </c>
      <c r="H72" s="18">
        <f t="shared" si="1"/>
        <v>100</v>
      </c>
      <c r="J72" s="40"/>
      <c r="K72" s="40"/>
    </row>
    <row r="73" spans="1:11" s="16" customFormat="1" ht="31.5" x14ac:dyDescent="0.2">
      <c r="A73" s="25" t="s">
        <v>144</v>
      </c>
      <c r="B73" s="52" t="s">
        <v>98</v>
      </c>
      <c r="C73" s="44">
        <v>0</v>
      </c>
      <c r="D73" s="44">
        <v>1550468.8</v>
      </c>
      <c r="E73" s="18">
        <f t="shared" si="2"/>
        <v>1550468.8</v>
      </c>
      <c r="F73" s="45">
        <v>1550468.8</v>
      </c>
      <c r="G73" s="18">
        <f t="shared" si="0"/>
        <v>0</v>
      </c>
      <c r="H73" s="18">
        <f t="shared" si="1"/>
        <v>100</v>
      </c>
      <c r="J73" s="40"/>
      <c r="K73" s="40"/>
    </row>
    <row r="74" spans="1:11" s="16" customFormat="1" ht="51" x14ac:dyDescent="0.2">
      <c r="A74" s="25" t="s">
        <v>145</v>
      </c>
      <c r="B74" s="52" t="s">
        <v>146</v>
      </c>
      <c r="C74" s="44">
        <v>0</v>
      </c>
      <c r="D74" s="44">
        <v>400000</v>
      </c>
      <c r="E74" s="18">
        <f t="shared" si="2"/>
        <v>400000</v>
      </c>
      <c r="F74" s="45">
        <v>767125.5</v>
      </c>
      <c r="G74" s="18">
        <f t="shared" si="0"/>
        <v>367125.5</v>
      </c>
      <c r="H74" s="18">
        <f t="shared" si="1"/>
        <v>191.781375</v>
      </c>
      <c r="J74" s="40"/>
      <c r="K74" s="40"/>
    </row>
    <row r="75" spans="1:11" ht="25.5" x14ac:dyDescent="0.25">
      <c r="A75" s="25" t="s">
        <v>149</v>
      </c>
      <c r="B75" s="52" t="s">
        <v>99</v>
      </c>
      <c r="C75" s="19">
        <v>0</v>
      </c>
      <c r="D75" s="19">
        <v>0</v>
      </c>
      <c r="E75" s="18">
        <f t="shared" ref="E75" si="12">D75-C75</f>
        <v>0</v>
      </c>
      <c r="F75" s="19">
        <v>-66264.399999999994</v>
      </c>
      <c r="G75" s="19">
        <f t="shared" ref="G75" si="13">F75-D75</f>
        <v>-66264.399999999994</v>
      </c>
      <c r="H75" s="19"/>
      <c r="J75" s="3"/>
      <c r="K75" s="3"/>
    </row>
    <row r="76" spans="1:11" x14ac:dyDescent="0.25">
      <c r="E76" s="3"/>
      <c r="F76" s="3"/>
      <c r="G76" s="3"/>
      <c r="H76" s="3"/>
    </row>
  </sheetData>
  <autoFilter ref="A7:H74"/>
  <mergeCells count="3">
    <mergeCell ref="G1:H1"/>
    <mergeCell ref="A2:H2"/>
    <mergeCell ref="A3:H3"/>
  </mergeCells>
  <phoneticPr fontId="0" type="noConversion"/>
  <pageMargins left="0.78740157480314965" right="0.78740157480314965" top="0.78740157480314965" bottom="0.78740157480314965" header="0.35433070866141736" footer="0.51181102362204722"/>
  <pageSetup paperSize="9" scale="56" fitToHeight="1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Васютина Ольга Валерьевна</cp:lastModifiedBy>
  <cp:lastPrinted>2022-03-21T11:55:35Z</cp:lastPrinted>
  <dcterms:created xsi:type="dcterms:W3CDTF">2002-03-11T10:22:12Z</dcterms:created>
  <dcterms:modified xsi:type="dcterms:W3CDTF">2022-03-21T13:41:44Z</dcterms:modified>
</cp:coreProperties>
</file>