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800"/>
  </bookViews>
  <sheets>
    <sheet name="на 01.07.2021" sheetId="1" r:id="rId1"/>
  </sheets>
  <calcPr calcId="145621"/>
</workbook>
</file>

<file path=xl/calcChain.xml><?xml version="1.0" encoding="utf-8"?>
<calcChain xmlns="http://schemas.openxmlformats.org/spreadsheetml/2006/main">
  <c r="I67" i="1" l="1"/>
  <c r="G65" i="1"/>
  <c r="D65" i="1"/>
  <c r="I64" i="1"/>
  <c r="G63" i="1"/>
  <c r="D63" i="1"/>
  <c r="I62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D50" i="1"/>
  <c r="C50" i="1"/>
  <c r="I48" i="1"/>
  <c r="J47" i="1"/>
  <c r="I47" i="1"/>
  <c r="H47" i="1"/>
  <c r="E47" i="1"/>
  <c r="J46" i="1"/>
  <c r="I46" i="1"/>
  <c r="H46" i="1"/>
  <c r="E46" i="1"/>
  <c r="H45" i="1"/>
  <c r="G45" i="1"/>
  <c r="I45" i="1" s="1"/>
  <c r="F45" i="1"/>
  <c r="D45" i="1"/>
  <c r="E45" i="1" s="1"/>
  <c r="C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G22" i="1"/>
  <c r="I22" i="1" s="1"/>
  <c r="F22" i="1"/>
  <c r="D22" i="1"/>
  <c r="E22" i="1" s="1"/>
  <c r="C22" i="1"/>
  <c r="J20" i="1"/>
  <c r="I20" i="1"/>
  <c r="J19" i="1"/>
  <c r="I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I9" i="1" s="1"/>
  <c r="F9" i="1"/>
  <c r="D9" i="1"/>
  <c r="E9" i="1" s="1"/>
  <c r="C9" i="1"/>
  <c r="J9" i="1" l="1"/>
  <c r="J22" i="1"/>
  <c r="J45" i="1"/>
  <c r="H9" i="1"/>
  <c r="H22" i="1"/>
</calcChain>
</file>

<file path=xl/sharedStrings.xml><?xml version="1.0" encoding="utf-8"?>
<sst xmlns="http://schemas.openxmlformats.org/spreadsheetml/2006/main" count="100" uniqueCount="96">
  <si>
    <t>Информация об исполнении областного бюджета Ленинградской области на 01.07.2021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</si>
  <si>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</si>
  <si>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</si>
  <si>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</si>
  <si>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</si>
  <si>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01.07.2020</t>
  </si>
  <si>
    <t>на 01.07.2021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</si>
  <si>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</si>
  <si>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</si>
  <si>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</si>
  <si>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</si>
  <si>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</si>
  <si>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</si>
  <si>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</si>
  <si>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</si>
  <si>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</si>
  <si>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</si>
  <si>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</si>
  <si>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</si>
  <si>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</si>
  <si>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</si>
  <si>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</si>
  <si>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</si>
  <si>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</si>
  <si>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</si>
  <si>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</si>
  <si>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</si>
  <si>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</si>
  <si>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</si>
  <si>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</si>
  <si>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</si>
  <si>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</si>
  <si>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</si>
  <si>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</si>
  <si>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</si>
  <si>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</si>
  <si>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</si>
  <si>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</si>
  <si>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</si>
  <si>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</si>
  <si>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</si>
  <si>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</si>
  <si>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</si>
  <si>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</si>
  <si>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</si>
  <si>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</si>
  <si>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</si>
  <si>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</si>
  <si>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</si>
  <si>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</si>
  <si>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</si>
  <si>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</si>
  <si>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</si>
  <si>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</si>
  <si>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</si>
  <si>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</si>
  <si>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</si>
  <si>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</si>
  <si>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</si>
  <si>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</si>
  <si>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</si>
  <si>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</si>
  <si>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</si>
  <si>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</si>
  <si>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</si>
  <si>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</si>
  <si>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</si>
  <si>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</si>
  <si>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</si>
  <si>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</si>
  <si>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</si>
  <si>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</si>
  <si>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</si>
  <si>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</si>
  <si>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</si>
  <si>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</si>
  <si>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</si>
  <si>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</si>
  <si>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</si>
  <si>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r>
      <t>-19 919 476,1</t>
    </r>
    <r>
      <rPr>
        <sz val="14"/>
        <color indexed="10"/>
        <rFont val="Times New Roman"/>
        <family val="1"/>
        <charset val="204"/>
      </rPr>
      <t xml:space="preserve"> </t>
    </r>
  </si>
  <si>
    <t>ИСТОЧНИКИ ФИНАНСИРОВАНИЯ ДЕФИЦИТА (всего)</t>
  </si>
  <si>
    <t>Государственные ценные бумаги</t>
  </si>
  <si>
    <t xml:space="preserve">Кредиты кредитных организаций в валюте Российской Федерации
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</si>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</sst>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"/>
  </numFmts>
  <fonts count="28" x14ac:knownFonts="1">
    <font>
      <sz val="8"/>
      <name val="Helv"/>
      <charset val="204"/>
    </font>
    <font>
      <sz val="8"/>
      <name val="Helv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family val="2"/>
      <charset val="204"/>
    </font>
    <font>
      <b/>
      <sz val="10"/>
      <name val="Arial Cyr"/>
      <charset val="204"/>
    </font>
    <font>
      <sz val="14"/>
      <color indexed="10"/>
      <name val="Times New Roman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0">
    <xf numFmtId="0" fontId="0" fillId="0" borderId="0"/>
    <xf numFmtId="0" fontId="8" fillId="0" borderId="0"/>
    <xf numFmtId="0" fontId="1" fillId="0" borderId="0"/>
    <xf numFmtId="4" fontId="23" fillId="0" borderId="8">
      <alignment horizontal="right"/>
    </xf>
    <xf numFmtId="0" fontId="24" fillId="0" borderId="0"/>
    <xf numFmtId="4" fontId="23" fillId="0" borderId="9">
      <alignment horizontal="right"/>
    </xf>
    <xf numFmtId="0" fontId="25" fillId="0" borderId="10"/>
    <xf numFmtId="4" fontId="26" fillId="0" borderId="9">
      <alignment horizontal="right" vertical="center" shrinkToFit="1"/>
    </xf>
    <xf numFmtId="4" fontId="27" fillId="0" borderId="9">
      <alignment horizontal="right" vertical="center"/>
    </xf>
    <xf numFmtId="0" fontId="1" fillId="0" borderId="0"/>
  </cellStyleXfs>
  <cellXfs count="102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5" fontId="9" fillId="2" borderId="7" xfId="1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 shrinkToFit="1"/>
    </xf>
    <xf numFmtId="165" fontId="10" fillId="2" borderId="7" xfId="1" applyNumberFormat="1" applyFont="1" applyFill="1" applyBorder="1" applyAlignment="1">
      <alignment horizontal="center" vertical="top"/>
    </xf>
    <xf numFmtId="165" fontId="9" fillId="2" borderId="7" xfId="0" applyNumberFormat="1" applyFont="1" applyFill="1" applyBorder="1" applyAlignment="1">
      <alignment horizontal="center" vertical="top" shrinkToFit="1"/>
    </xf>
    <xf numFmtId="165" fontId="11" fillId="2" borderId="7" xfId="0" applyNumberFormat="1" applyFont="1" applyFill="1" applyBorder="1" applyAlignment="1">
      <alignment horizontal="center" vertical="top" wrapText="1" shrinkToFit="1"/>
    </xf>
    <xf numFmtId="165" fontId="2" fillId="2" borderId="0" xfId="0" applyNumberFormat="1" applyFont="1" applyFill="1" applyAlignment="1">
      <alignment vertical="top"/>
    </xf>
    <xf numFmtId="0" fontId="6" fillId="2" borderId="7" xfId="0" applyFont="1" applyFill="1" applyBorder="1" applyAlignment="1">
      <alignment horizontal="left" vertical="top" wrapText="1" shrinkToFit="1"/>
    </xf>
    <xf numFmtId="165" fontId="3" fillId="0" borderId="7" xfId="0" applyNumberFormat="1" applyFont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center" vertical="top" shrinkToFit="1"/>
    </xf>
    <xf numFmtId="165" fontId="2" fillId="2" borderId="7" xfId="1" applyNumberFormat="1" applyFont="1" applyFill="1" applyBorder="1" applyAlignment="1">
      <alignment horizontal="center" vertical="top"/>
    </xf>
    <xf numFmtId="165" fontId="2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top" wrapText="1" shrinkToFit="1"/>
    </xf>
    <xf numFmtId="165" fontId="3" fillId="2" borderId="7" xfId="0" applyNumberFormat="1" applyFont="1" applyFill="1" applyBorder="1" applyAlignment="1">
      <alignment horizontal="center" vertical="top" shrinkToFit="1"/>
    </xf>
    <xf numFmtId="49" fontId="6" fillId="2" borderId="7" xfId="0" applyNumberFormat="1" applyFont="1" applyFill="1" applyBorder="1" applyAlignment="1">
      <alignment horizontal="left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165" fontId="15" fillId="2" borderId="7" xfId="0" applyNumberFormat="1" applyFont="1" applyFill="1" applyBorder="1" applyAlignment="1">
      <alignment horizontal="center" vertical="top" shrinkToFit="1"/>
    </xf>
    <xf numFmtId="165" fontId="16" fillId="2" borderId="7" xfId="1" applyNumberFormat="1" applyFont="1" applyFill="1" applyBorder="1" applyAlignment="1">
      <alignment horizontal="center" vertical="top"/>
    </xf>
    <xf numFmtId="165" fontId="9" fillId="2" borderId="7" xfId="0" applyNumberFormat="1" applyFont="1" applyFill="1" applyBorder="1" applyAlignment="1">
      <alignment horizontal="center" vertical="top"/>
    </xf>
    <xf numFmtId="165" fontId="10" fillId="2" borderId="7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165" fontId="9" fillId="0" borderId="7" xfId="0" applyNumberFormat="1" applyFont="1" applyBorder="1" applyAlignment="1">
      <alignment horizontal="center" vertical="top" wrapText="1"/>
    </xf>
    <xf numFmtId="165" fontId="10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 shrinkToFit="1"/>
    </xf>
    <xf numFmtId="165" fontId="2" fillId="2" borderId="7" xfId="0" applyNumberFormat="1" applyFont="1" applyFill="1" applyBorder="1" applyAlignment="1">
      <alignment horizontal="center" vertical="top" wrapText="1"/>
    </xf>
    <xf numFmtId="165" fontId="9" fillId="0" borderId="7" xfId="1" applyNumberFormat="1" applyFont="1" applyBorder="1" applyAlignment="1">
      <alignment horizontal="center" vertical="top"/>
    </xf>
    <xf numFmtId="165" fontId="9" fillId="2" borderId="7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shrinkToFit="1"/>
    </xf>
    <xf numFmtId="49" fontId="5" fillId="2" borderId="7" xfId="0" applyNumberFormat="1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left" vertical="top" wrapText="1" shrinkToFit="1"/>
    </xf>
    <xf numFmtId="0" fontId="17" fillId="2" borderId="0" xfId="0" applyFont="1" applyFill="1" applyAlignment="1">
      <alignment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165" fontId="9" fillId="0" borderId="7" xfId="0" applyNumberFormat="1" applyFont="1" applyBorder="1" applyAlignment="1">
      <alignment horizontal="center" vertical="top" shrinkToFit="1"/>
    </xf>
    <xf numFmtId="49" fontId="19" fillId="2" borderId="7" xfId="0" applyNumberFormat="1" applyFont="1" applyFill="1" applyBorder="1" applyAlignment="1">
      <alignment horizontal="center" vertical="top" wrapText="1" shrinkToFit="1"/>
    </xf>
    <xf numFmtId="0" fontId="19" fillId="2" borderId="7" xfId="0" applyFont="1" applyFill="1" applyBorder="1" applyAlignment="1">
      <alignment horizontal="left" vertical="top" wrapText="1" shrinkToFit="1"/>
    </xf>
    <xf numFmtId="165" fontId="20" fillId="2" borderId="7" xfId="0" applyNumberFormat="1" applyFont="1" applyFill="1" applyBorder="1" applyAlignment="1">
      <alignment horizontal="center" vertical="top" shrinkToFit="1"/>
    </xf>
    <xf numFmtId="0" fontId="21" fillId="2" borderId="0" xfId="0" applyFont="1" applyFill="1" applyAlignment="1">
      <alignment vertical="top"/>
    </xf>
    <xf numFmtId="49" fontId="6" fillId="2" borderId="7" xfId="0" applyNumberFormat="1" applyFont="1" applyFill="1" applyBorder="1" applyAlignment="1">
      <alignment horizontal="center" vertical="top" shrinkToFit="1"/>
    </xf>
    <xf numFmtId="0" fontId="6" fillId="2" borderId="7" xfId="0" applyNumberFormat="1" applyFont="1" applyFill="1" applyBorder="1" applyAlignment="1">
      <alignment horizontal="left" vertical="top" wrapText="1" shrinkToFit="1"/>
    </xf>
    <xf numFmtId="165" fontId="16" fillId="2" borderId="7" xfId="0" applyNumberFormat="1" applyFont="1" applyFill="1" applyBorder="1" applyAlignment="1">
      <alignment horizontal="center" vertical="top" shrinkToFit="1"/>
    </xf>
    <xf numFmtId="165" fontId="3" fillId="2" borderId="7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165" fontId="2" fillId="0" borderId="7" xfId="0" applyNumberFormat="1" applyFont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vertical="top" shrinkToFit="1"/>
    </xf>
    <xf numFmtId="165" fontId="2" fillId="2" borderId="0" xfId="0" applyNumberFormat="1" applyFont="1" applyFill="1" applyBorder="1" applyAlignment="1">
      <alignment horizontal="center" vertical="top" shrinkToFit="1"/>
    </xf>
    <xf numFmtId="165" fontId="6" fillId="2" borderId="0" xfId="0" applyNumberFormat="1" applyFont="1" applyFill="1" applyBorder="1" applyAlignment="1">
      <alignment horizontal="center" vertical="top" shrinkToFit="1"/>
    </xf>
    <xf numFmtId="165" fontId="16" fillId="2" borderId="0" xfId="0" applyNumberFormat="1" applyFont="1" applyFill="1" applyBorder="1" applyAlignment="1">
      <alignment horizontal="center" vertical="top" shrinkToFit="1"/>
    </xf>
    <xf numFmtId="165" fontId="3" fillId="2" borderId="0" xfId="0" applyNumberFormat="1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vertical="top" shrinkToFit="1"/>
    </xf>
    <xf numFmtId="165" fontId="11" fillId="2" borderId="7" xfId="0" applyNumberFormat="1" applyFont="1" applyFill="1" applyBorder="1" applyAlignment="1">
      <alignment horizontal="center" vertical="top" shrinkToFit="1"/>
    </xf>
    <xf numFmtId="165" fontId="6" fillId="2" borderId="7" xfId="0" applyNumberFormat="1" applyFont="1" applyFill="1" applyBorder="1" applyAlignment="1">
      <alignment horizontal="center" vertical="top" shrinkToFit="1"/>
    </xf>
    <xf numFmtId="165" fontId="15" fillId="2" borderId="7" xfId="0" applyNumberFormat="1" applyFont="1" applyFill="1" applyBorder="1" applyAlignment="1">
      <alignment horizontal="center" vertical="top" wrapText="1" shrinkToFit="1"/>
    </xf>
    <xf numFmtId="0" fontId="14" fillId="2" borderId="7" xfId="0" applyFont="1" applyFill="1" applyBorder="1" applyAlignment="1">
      <alignment vertical="top" shrinkToFit="1"/>
    </xf>
    <xf numFmtId="4" fontId="15" fillId="2" borderId="7" xfId="0" applyNumberFormat="1" applyFont="1" applyFill="1" applyBorder="1" applyAlignment="1">
      <alignment horizontal="center" vertical="top" shrinkToFit="1"/>
    </xf>
    <xf numFmtId="4" fontId="2" fillId="2" borderId="7" xfId="0" applyNumberFormat="1" applyFont="1" applyFill="1" applyBorder="1" applyAlignment="1">
      <alignment horizontal="center" vertical="top" shrinkToFit="1"/>
    </xf>
    <xf numFmtId="0" fontId="22" fillId="2" borderId="0" xfId="0" applyFont="1" applyFill="1" applyAlignment="1">
      <alignment horizontal="left" vertical="top"/>
    </xf>
    <xf numFmtId="165" fontId="3" fillId="2" borderId="0" xfId="0" applyNumberFormat="1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center" vertical="top" shrinkToFit="1"/>
    </xf>
    <xf numFmtId="0" fontId="5" fillId="2" borderId="0" xfId="0" applyFont="1" applyFill="1" applyBorder="1" applyAlignment="1">
      <alignment horizontal="center" vertical="top" shrinkToFit="1"/>
    </xf>
    <xf numFmtId="0" fontId="6" fillId="2" borderId="1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0" fontId="6" fillId="2" borderId="6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165" fontId="2" fillId="2" borderId="1" xfId="0" applyNumberFormat="1" applyFont="1" applyFill="1" applyBorder="1" applyAlignment="1">
      <alignment horizontal="center" vertical="top" wrapText="1" shrinkToFit="1"/>
    </xf>
    <xf numFmtId="165" fontId="2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5" fontId="3" fillId="2" borderId="1" xfId="0" applyNumberFormat="1" applyFont="1" applyFill="1" applyBorder="1" applyAlignment="1">
      <alignment horizontal="center" vertical="top" wrapText="1" shrinkToFit="1"/>
    </xf>
    <xf numFmtId="165" fontId="3" fillId="2" borderId="6" xfId="0" applyNumberFormat="1" applyFont="1" applyFill="1" applyBorder="1" applyAlignment="1">
      <alignment horizontal="center" vertical="top" wrapText="1" shrinkToFit="1"/>
    </xf>
  </cellXfs>
  <cellStyles count="10">
    <cellStyle name="_Книга1" xfId="2"/>
    <cellStyle name="xl105" xfId="3"/>
    <cellStyle name="xl32" xfId="4"/>
    <cellStyle name="xl45" xfId="5"/>
    <cellStyle name="xl68" xfId="6"/>
    <cellStyle name="xl92" xfId="7"/>
    <cellStyle name="xl99" xfId="8"/>
    <cellStyle name="Обычный" xfId="0" builtinId="0"/>
    <cellStyle name="Обычный 4" xfId="9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28" zoomScale="80" zoomScaleNormal="80" workbookViewId="0">
      <selection activeCell="A68" sqref="A68"/>
    </sheetView>
  </sheetViews>
  <sheetFormatPr defaultRowHeight="12.75" x14ac:dyDescent="0.15"/>
  <cols>
    <col min="1" max="1" width="12.6640625" style="1" customWidth="1"/>
    <col min="2" max="2" width="143.6640625" style="2" customWidth="1"/>
    <col min="3" max="3" width="23.6640625" style="1" customWidth="1"/>
    <col min="4" max="4" width="20.83203125" style="1" customWidth="1"/>
    <col min="5" max="5" width="16.6640625" style="1" customWidth="1"/>
    <col min="6" max="6" width="20" style="7" customWidth="1"/>
    <col min="7" max="7" width="22.83203125" style="7" customWidth="1"/>
    <col min="8" max="8" width="16.6640625" style="7" customWidth="1"/>
    <col min="9" max="9" width="19.1640625" style="1" customWidth="1"/>
    <col min="10" max="10" width="13.33203125" style="2" customWidth="1"/>
    <col min="11" max="12" width="15.83203125" style="2" bestFit="1" customWidth="1"/>
    <col min="13" max="16384" width="9.33203125" style="2"/>
  </cols>
  <sheetData>
    <row r="1" spans="1:12" ht="15" customHeight="1" x14ac:dyDescent="0.15">
      <c r="C1" s="3"/>
      <c r="D1" s="3"/>
      <c r="E1" s="3"/>
      <c r="F1" s="4"/>
      <c r="G1" s="4"/>
      <c r="H1" s="78" t="s">
        <v>95</v>
      </c>
      <c r="I1" s="78"/>
      <c r="J1" s="78"/>
    </row>
    <row r="2" spans="1:12" ht="15.75" x14ac:dyDescent="0.1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x14ac:dyDescent="0.1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</row>
    <row r="4" spans="1:12" x14ac:dyDescent="0.15">
      <c r="A4" s="5"/>
      <c r="C4" s="6"/>
      <c r="E4" s="2"/>
      <c r="H4" s="8"/>
      <c r="I4" s="9"/>
      <c r="J4" s="10" t="s">
        <v>2</v>
      </c>
    </row>
    <row r="5" spans="1:12" s="1" customFormat="1" ht="12.75" customHeight="1" x14ac:dyDescent="0.15">
      <c r="A5" s="81" t="s">
        <v>3</v>
      </c>
      <c r="B5" s="81" t="s">
        <v>4</v>
      </c>
      <c r="C5" s="84" t="s">
        <v>5</v>
      </c>
      <c r="D5" s="85"/>
      <c r="E5" s="86"/>
      <c r="F5" s="87" t="s">
        <v>6</v>
      </c>
      <c r="G5" s="88"/>
      <c r="H5" s="89"/>
      <c r="I5" s="90" t="s">
        <v>7</v>
      </c>
      <c r="J5" s="93" t="s">
        <v>8</v>
      </c>
    </row>
    <row r="6" spans="1:12" s="1" customFormat="1" ht="12.75" customHeight="1" x14ac:dyDescent="0.15">
      <c r="A6" s="82"/>
      <c r="B6" s="82"/>
      <c r="C6" s="90" t="s">
        <v>9</v>
      </c>
      <c r="D6" s="90" t="s">
        <v>10</v>
      </c>
      <c r="E6" s="96" t="s">
        <v>11</v>
      </c>
      <c r="F6" s="98" t="s">
        <v>9</v>
      </c>
      <c r="G6" s="98" t="s">
        <v>10</v>
      </c>
      <c r="H6" s="100" t="s">
        <v>11</v>
      </c>
      <c r="I6" s="91"/>
      <c r="J6" s="94"/>
    </row>
    <row r="7" spans="1:12" s="1" customFormat="1" ht="13.5" customHeight="1" x14ac:dyDescent="0.15">
      <c r="A7" s="83"/>
      <c r="B7" s="83"/>
      <c r="C7" s="92"/>
      <c r="D7" s="92"/>
      <c r="E7" s="97"/>
      <c r="F7" s="99"/>
      <c r="G7" s="99"/>
      <c r="H7" s="101"/>
      <c r="I7" s="92"/>
      <c r="J7" s="95"/>
    </row>
    <row r="8" spans="1:12" s="1" customFormat="1" ht="13.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12</v>
      </c>
      <c r="F8" s="13">
        <v>6</v>
      </c>
      <c r="G8" s="13">
        <v>7</v>
      </c>
      <c r="H8" s="13" t="s">
        <v>13</v>
      </c>
      <c r="I8" s="12" t="s">
        <v>14</v>
      </c>
      <c r="J8" s="12" t="s">
        <v>15</v>
      </c>
    </row>
    <row r="9" spans="1:12" x14ac:dyDescent="0.15">
      <c r="A9" s="14"/>
      <c r="B9" s="15" t="s">
        <v>16</v>
      </c>
      <c r="C9" s="16">
        <f>C10+C17</f>
        <v>146540221.5</v>
      </c>
      <c r="D9" s="16">
        <f>D10+D17</f>
        <v>76839217.099999994</v>
      </c>
      <c r="E9" s="17">
        <f>D9/C9*100</f>
        <v>52.435581380638205</v>
      </c>
      <c r="F9" s="18">
        <f>F10+F17</f>
        <v>156454040.5</v>
      </c>
      <c r="G9" s="18">
        <f>G10+G17</f>
        <v>72076679.900000006</v>
      </c>
      <c r="H9" s="19">
        <f t="shared" ref="H9:H18" si="0">G9/F9*100</f>
        <v>46.06891561870529</v>
      </c>
      <c r="I9" s="17">
        <f>G9-D9</f>
        <v>-4762537.1999999881</v>
      </c>
      <c r="J9" s="20">
        <f>G9/D9*100</f>
        <v>93.801944658283105</v>
      </c>
      <c r="K9" s="21"/>
      <c r="L9" s="21"/>
    </row>
    <row r="10" spans="1:12" x14ac:dyDescent="0.15">
      <c r="A10" s="14"/>
      <c r="B10" s="22" t="s">
        <v>17</v>
      </c>
      <c r="C10" s="23">
        <v>133988650.7</v>
      </c>
      <c r="D10" s="23">
        <v>68188332.099999994</v>
      </c>
      <c r="E10" s="24">
        <f t="shared" ref="E10:E18" si="1">D10/C10*100</f>
        <v>50.891125288419673</v>
      </c>
      <c r="F10" s="25">
        <v>135498031.90000001</v>
      </c>
      <c r="G10" s="25">
        <v>62510678.600000001</v>
      </c>
      <c r="H10" s="25">
        <f t="shared" si="0"/>
        <v>46.134012223981244</v>
      </c>
      <c r="I10" s="26">
        <f t="shared" ref="I10:I47" si="2">G10-D10</f>
        <v>-5677653.4999999925</v>
      </c>
      <c r="J10" s="27">
        <f>G10/D10*100</f>
        <v>91.673570352661557</v>
      </c>
      <c r="K10" s="21"/>
      <c r="L10" s="21"/>
    </row>
    <row r="11" spans="1:12" x14ac:dyDescent="0.15">
      <c r="A11" s="14"/>
      <c r="B11" s="22" t="s">
        <v>18</v>
      </c>
      <c r="C11" s="23">
        <v>132186317.5</v>
      </c>
      <c r="D11" s="23">
        <v>66122180.399999999</v>
      </c>
      <c r="E11" s="24">
        <f t="shared" si="1"/>
        <v>50.021955108931749</v>
      </c>
      <c r="F11" s="25">
        <v>133026302</v>
      </c>
      <c r="G11" s="25">
        <v>60808886.299999997</v>
      </c>
      <c r="H11" s="28">
        <f t="shared" si="0"/>
        <v>45.711927179633996</v>
      </c>
      <c r="I11" s="26">
        <f t="shared" si="2"/>
        <v>-5313294.1000000015</v>
      </c>
      <c r="J11" s="27">
        <f>G11/D11*100</f>
        <v>91.96442998724828</v>
      </c>
    </row>
    <row r="12" spans="1:12" x14ac:dyDescent="0.15">
      <c r="A12" s="14"/>
      <c r="B12" s="22" t="s">
        <v>19</v>
      </c>
      <c r="C12" s="23">
        <v>62527931.299999997</v>
      </c>
      <c r="D12" s="23">
        <v>37047871.299999997</v>
      </c>
      <c r="E12" s="24">
        <f t="shared" si="1"/>
        <v>59.25011515613663</v>
      </c>
      <c r="F12" s="25">
        <v>63279700</v>
      </c>
      <c r="G12" s="25">
        <v>29333336.600000001</v>
      </c>
      <c r="H12" s="28">
        <f t="shared" si="0"/>
        <v>46.355050039744185</v>
      </c>
      <c r="I12" s="26">
        <f t="shared" si="2"/>
        <v>-7714534.6999999955</v>
      </c>
      <c r="J12" s="27">
        <f>G12/D12*100</f>
        <v>79.17684760473675</v>
      </c>
    </row>
    <row r="13" spans="1:12" x14ac:dyDescent="0.15">
      <c r="A13" s="14"/>
      <c r="B13" s="29" t="s">
        <v>20</v>
      </c>
      <c r="C13" s="23">
        <v>31510458</v>
      </c>
      <c r="D13" s="23">
        <v>13224950.300000001</v>
      </c>
      <c r="E13" s="24">
        <f t="shared" si="1"/>
        <v>41.970035154677852</v>
      </c>
      <c r="F13" s="25">
        <v>31690389.300000001</v>
      </c>
      <c r="G13" s="25">
        <v>14530997.5</v>
      </c>
      <c r="H13" s="28">
        <f t="shared" si="0"/>
        <v>45.853010395173655</v>
      </c>
      <c r="I13" s="26">
        <f t="shared" si="2"/>
        <v>1306047.1999999993</v>
      </c>
      <c r="J13" s="27">
        <f t="shared" ref="J13:J20" si="3">G13/D13*100</f>
        <v>109.87563030766172</v>
      </c>
    </row>
    <row r="14" spans="1:12" x14ac:dyDescent="0.15">
      <c r="A14" s="14"/>
      <c r="B14" s="29" t="s">
        <v>21</v>
      </c>
      <c r="C14" s="23">
        <v>26440440</v>
      </c>
      <c r="D14" s="23">
        <v>10572026.9</v>
      </c>
      <c r="E14" s="24">
        <f t="shared" si="1"/>
        <v>39.984307749795391</v>
      </c>
      <c r="F14" s="25">
        <v>25344244</v>
      </c>
      <c r="G14" s="25">
        <v>11458669.300000001</v>
      </c>
      <c r="H14" s="28">
        <f t="shared" si="0"/>
        <v>45.212117197104007</v>
      </c>
      <c r="I14" s="26">
        <f t="shared" si="2"/>
        <v>886642.40000000037</v>
      </c>
      <c r="J14" s="27">
        <f t="shared" si="3"/>
        <v>108.38668316290419</v>
      </c>
      <c r="L14" s="21"/>
    </row>
    <row r="15" spans="1:12" x14ac:dyDescent="0.15">
      <c r="A15" s="14"/>
      <c r="B15" s="29" t="s">
        <v>22</v>
      </c>
      <c r="C15" s="23">
        <v>10778671</v>
      </c>
      <c r="D15" s="23">
        <v>4928225.5</v>
      </c>
      <c r="E15" s="24">
        <f t="shared" si="1"/>
        <v>45.722014337389091</v>
      </c>
      <c r="F15" s="25">
        <v>11759415.5</v>
      </c>
      <c r="G15" s="25">
        <v>5068794</v>
      </c>
      <c r="H15" s="28">
        <f t="shared" si="0"/>
        <v>43.104132173916298</v>
      </c>
      <c r="I15" s="26">
        <f t="shared" si="2"/>
        <v>140568.5</v>
      </c>
      <c r="J15" s="27">
        <f t="shared" si="3"/>
        <v>102.8523146921747</v>
      </c>
    </row>
    <row r="16" spans="1:12" x14ac:dyDescent="0.15">
      <c r="A16" s="14"/>
      <c r="B16" s="29" t="s">
        <v>23</v>
      </c>
      <c r="C16" s="23">
        <v>1802333.2</v>
      </c>
      <c r="D16" s="23">
        <v>2066151.7</v>
      </c>
      <c r="E16" s="24">
        <f t="shared" si="1"/>
        <v>114.63760973831032</v>
      </c>
      <c r="F16" s="25">
        <v>2471729.9</v>
      </c>
      <c r="G16" s="25">
        <v>1701792.3</v>
      </c>
      <c r="H16" s="28">
        <f t="shared" si="0"/>
        <v>68.850253419679888</v>
      </c>
      <c r="I16" s="26">
        <f t="shared" si="2"/>
        <v>-364359.39999999991</v>
      </c>
      <c r="J16" s="27">
        <f t="shared" si="3"/>
        <v>82.365312285637117</v>
      </c>
    </row>
    <row r="17" spans="1:10" x14ac:dyDescent="0.15">
      <c r="A17" s="14"/>
      <c r="B17" s="22" t="s">
        <v>24</v>
      </c>
      <c r="C17" s="23">
        <v>12551570.800000001</v>
      </c>
      <c r="D17" s="23">
        <v>8650885</v>
      </c>
      <c r="E17" s="24">
        <f t="shared" si="1"/>
        <v>68.922727982381289</v>
      </c>
      <c r="F17" s="25">
        <v>20956008.600000001</v>
      </c>
      <c r="G17" s="25">
        <v>9566001.3000000007</v>
      </c>
      <c r="H17" s="28">
        <f t="shared" si="0"/>
        <v>45.648011902419242</v>
      </c>
      <c r="I17" s="26">
        <f t="shared" si="2"/>
        <v>915116.30000000075</v>
      </c>
      <c r="J17" s="27">
        <f t="shared" si="3"/>
        <v>110.57829690257124</v>
      </c>
    </row>
    <row r="18" spans="1:10" x14ac:dyDescent="0.15">
      <c r="A18" s="14"/>
      <c r="B18" s="22" t="s">
        <v>25</v>
      </c>
      <c r="C18" s="23">
        <v>11501073.6</v>
      </c>
      <c r="D18" s="23">
        <v>7029415.2000000002</v>
      </c>
      <c r="E18" s="24">
        <f t="shared" si="1"/>
        <v>61.119643647876501</v>
      </c>
      <c r="F18" s="25">
        <v>18937834.300000001</v>
      </c>
      <c r="G18" s="25">
        <v>8767204.1999999993</v>
      </c>
      <c r="H18" s="28">
        <f t="shared" si="0"/>
        <v>46.294650492321601</v>
      </c>
      <c r="I18" s="26">
        <f t="shared" si="2"/>
        <v>1737788.9999999991</v>
      </c>
      <c r="J18" s="27">
        <f t="shared" si="3"/>
        <v>124.72167243727472</v>
      </c>
    </row>
    <row r="19" spans="1:10" x14ac:dyDescent="0.15">
      <c r="A19" s="14"/>
      <c r="B19" s="22" t="s">
        <v>26</v>
      </c>
      <c r="C19" s="23">
        <v>0</v>
      </c>
      <c r="D19" s="23">
        <v>1303208.5</v>
      </c>
      <c r="E19" s="24"/>
      <c r="F19" s="25">
        <v>400000</v>
      </c>
      <c r="G19" s="25">
        <v>452956.77</v>
      </c>
      <c r="H19" s="28"/>
      <c r="I19" s="26">
        <f t="shared" si="2"/>
        <v>-850251.73</v>
      </c>
      <c r="J19" s="27">
        <f t="shared" si="3"/>
        <v>34.757045399872702</v>
      </c>
    </row>
    <row r="20" spans="1:10" x14ac:dyDescent="0.15">
      <c r="A20" s="14"/>
      <c r="B20" s="30" t="s">
        <v>27</v>
      </c>
      <c r="C20" s="23">
        <v>0</v>
      </c>
      <c r="D20" s="23">
        <v>-28257.9</v>
      </c>
      <c r="E20" s="24"/>
      <c r="F20" s="25">
        <v>0</v>
      </c>
      <c r="G20" s="25">
        <v>-25904.6</v>
      </c>
      <c r="H20" s="28"/>
      <c r="I20" s="26">
        <f t="shared" si="2"/>
        <v>2353.3000000000029</v>
      </c>
      <c r="J20" s="27">
        <f t="shared" si="3"/>
        <v>91.672063387583634</v>
      </c>
    </row>
    <row r="21" spans="1:10" x14ac:dyDescent="0.15">
      <c r="A21" s="14"/>
      <c r="B21" s="30"/>
      <c r="C21" s="23"/>
      <c r="D21" s="23"/>
      <c r="E21" s="31"/>
      <c r="F21" s="32"/>
      <c r="G21" s="32"/>
      <c r="H21" s="28"/>
      <c r="I21" s="26"/>
      <c r="J21" s="27"/>
    </row>
    <row r="22" spans="1:10" x14ac:dyDescent="0.15">
      <c r="A22" s="14"/>
      <c r="B22" s="15" t="s">
        <v>28</v>
      </c>
      <c r="C22" s="33">
        <f>C23+C28+C29+C32+C37+C38+C39+C40+C41+C42+C43+C44+C46+C47</f>
        <v>167533617.20000002</v>
      </c>
      <c r="D22" s="33">
        <f>D23+D28+D29+D32+D37+D38+D39+D40+D41+D42+D43+D44+D46+D47</f>
        <v>72524819.999999985</v>
      </c>
      <c r="E22" s="17">
        <f t="shared" ref="E22:E47" si="4">D22/C22*100</f>
        <v>43.289711767770491</v>
      </c>
      <c r="F22" s="34">
        <f>F23+F28+F29+F32+F37+F38+F39+F40+F41+F42+F43+F44+F46+F47</f>
        <v>176452664.40000001</v>
      </c>
      <c r="G22" s="34">
        <f>G23+G28+G29+G32+G37+G38+G39+G40+G41+G42+G43+G44+G46+G47</f>
        <v>81719524.800000012</v>
      </c>
      <c r="H22" s="19">
        <f t="shared" ref="H22:H47" si="5">G22/F22*100</f>
        <v>46.312434599882415</v>
      </c>
      <c r="I22" s="17">
        <f t="shared" si="2"/>
        <v>9194704.8000000268</v>
      </c>
      <c r="J22" s="20">
        <f t="shared" ref="J22:J47" si="6">G22/D22*100</f>
        <v>112.67801119671863</v>
      </c>
    </row>
    <row r="23" spans="1:10" x14ac:dyDescent="0.15">
      <c r="A23" s="35" t="s">
        <v>29</v>
      </c>
      <c r="B23" s="15" t="s">
        <v>30</v>
      </c>
      <c r="C23" s="36">
        <v>9549111</v>
      </c>
      <c r="D23" s="36">
        <v>3238400.7</v>
      </c>
      <c r="E23" s="17">
        <f t="shared" si="4"/>
        <v>33.913111911674292</v>
      </c>
      <c r="F23" s="37">
        <v>9493201.9000000004</v>
      </c>
      <c r="G23" s="37">
        <v>3569743.1</v>
      </c>
      <c r="H23" s="19">
        <f t="shared" si="5"/>
        <v>37.603151577340832</v>
      </c>
      <c r="I23" s="17">
        <f t="shared" si="2"/>
        <v>331342.39999999991</v>
      </c>
      <c r="J23" s="20">
        <f t="shared" si="6"/>
        <v>110.23166774883664</v>
      </c>
    </row>
    <row r="24" spans="1:10" ht="15" customHeight="1" x14ac:dyDescent="0.15">
      <c r="A24" s="38" t="s">
        <v>31</v>
      </c>
      <c r="B24" s="22" t="s">
        <v>32</v>
      </c>
      <c r="C24" s="23">
        <v>3711079.6</v>
      </c>
      <c r="D24" s="23">
        <v>1527670.9</v>
      </c>
      <c r="E24" s="26">
        <f t="shared" si="4"/>
        <v>41.165134264433448</v>
      </c>
      <c r="F24" s="39">
        <v>4012340.9</v>
      </c>
      <c r="G24" s="39">
        <v>1639868.5</v>
      </c>
      <c r="H24" s="28">
        <f t="shared" si="5"/>
        <v>40.870617449280047</v>
      </c>
      <c r="I24" s="26">
        <f t="shared" si="2"/>
        <v>112197.60000000009</v>
      </c>
      <c r="J24" s="27">
        <f t="shared" si="6"/>
        <v>107.34435669357845</v>
      </c>
    </row>
    <row r="25" spans="1:10" x14ac:dyDescent="0.15">
      <c r="A25" s="38" t="s">
        <v>33</v>
      </c>
      <c r="B25" s="22" t="s">
        <v>34</v>
      </c>
      <c r="C25" s="23">
        <v>398820.5</v>
      </c>
      <c r="D25" s="23">
        <v>180628</v>
      </c>
      <c r="E25" s="26">
        <f t="shared" si="4"/>
        <v>45.290550510818775</v>
      </c>
      <c r="F25" s="39">
        <v>441868.5</v>
      </c>
      <c r="G25" s="39">
        <v>216358</v>
      </c>
      <c r="H25" s="28">
        <f t="shared" si="5"/>
        <v>48.964341201058687</v>
      </c>
      <c r="I25" s="26">
        <f t="shared" si="2"/>
        <v>35730</v>
      </c>
      <c r="J25" s="27">
        <f t="shared" si="6"/>
        <v>119.78098633655911</v>
      </c>
    </row>
    <row r="26" spans="1:10" ht="15.75" customHeight="1" x14ac:dyDescent="0.15">
      <c r="A26" s="38" t="s">
        <v>35</v>
      </c>
      <c r="B26" s="22" t="s">
        <v>36</v>
      </c>
      <c r="C26" s="23">
        <v>87987.1</v>
      </c>
      <c r="D26" s="23">
        <v>30637.1</v>
      </c>
      <c r="E26" s="26">
        <f t="shared" si="4"/>
        <v>34.819990657721412</v>
      </c>
      <c r="F26" s="39">
        <v>89658.1</v>
      </c>
      <c r="G26" s="39">
        <v>32905.199999999997</v>
      </c>
      <c r="H26" s="28">
        <f t="shared" si="5"/>
        <v>36.700755425332453</v>
      </c>
      <c r="I26" s="26">
        <f t="shared" si="2"/>
        <v>2268.0999999999985</v>
      </c>
      <c r="J26" s="27">
        <f t="shared" si="6"/>
        <v>107.40311583015362</v>
      </c>
    </row>
    <row r="27" spans="1:10" ht="15.75" customHeight="1" x14ac:dyDescent="0.15">
      <c r="A27" s="38" t="s">
        <v>37</v>
      </c>
      <c r="B27" s="22" t="s">
        <v>38</v>
      </c>
      <c r="C27" s="23">
        <v>302737.09999999998</v>
      </c>
      <c r="D27" s="23">
        <v>32054.799999999999</v>
      </c>
      <c r="E27" s="26">
        <f t="shared" si="4"/>
        <v>10.588328949441612</v>
      </c>
      <c r="F27" s="39">
        <v>200174.2</v>
      </c>
      <c r="G27" s="39">
        <v>32662.9</v>
      </c>
      <c r="H27" s="28">
        <f t="shared" si="5"/>
        <v>16.317237685975517</v>
      </c>
      <c r="I27" s="26">
        <f t="shared" si="2"/>
        <v>608.10000000000218</v>
      </c>
      <c r="J27" s="27">
        <f t="shared" si="6"/>
        <v>101.8970637782797</v>
      </c>
    </row>
    <row r="28" spans="1:10" ht="13.5" customHeight="1" x14ac:dyDescent="0.15">
      <c r="A28" s="35" t="s">
        <v>39</v>
      </c>
      <c r="B28" s="15" t="s">
        <v>40</v>
      </c>
      <c r="C28" s="40">
        <v>71362.100000000006</v>
      </c>
      <c r="D28" s="40">
        <v>35681.199999999997</v>
      </c>
      <c r="E28" s="17">
        <f t="shared" si="4"/>
        <v>50.00021019560802</v>
      </c>
      <c r="F28" s="18">
        <v>78850.5</v>
      </c>
      <c r="G28" s="18">
        <v>39425.4</v>
      </c>
      <c r="H28" s="19">
        <f t="shared" si="5"/>
        <v>50.000190233416411</v>
      </c>
      <c r="I28" s="17">
        <f t="shared" si="2"/>
        <v>3744.2000000000044</v>
      </c>
      <c r="J28" s="20">
        <f t="shared" si="6"/>
        <v>110.49348116094751</v>
      </c>
    </row>
    <row r="29" spans="1:10" ht="18" customHeight="1" x14ac:dyDescent="0.15">
      <c r="A29" s="35" t="s">
        <v>41</v>
      </c>
      <c r="B29" s="15" t="s">
        <v>42</v>
      </c>
      <c r="C29" s="36">
        <v>2927624.7</v>
      </c>
      <c r="D29" s="36">
        <v>1192728.8</v>
      </c>
      <c r="E29" s="17">
        <f t="shared" si="4"/>
        <v>40.740495187105097</v>
      </c>
      <c r="F29" s="37">
        <v>2569701.7999999998</v>
      </c>
      <c r="G29" s="37">
        <v>1212958.3</v>
      </c>
      <c r="H29" s="19">
        <f t="shared" si="5"/>
        <v>47.20229794756731</v>
      </c>
      <c r="I29" s="17">
        <f t="shared" si="2"/>
        <v>20229.5</v>
      </c>
      <c r="J29" s="20">
        <f t="shared" si="6"/>
        <v>101.69606871235104</v>
      </c>
    </row>
    <row r="30" spans="1:10" ht="17.25" customHeight="1" x14ac:dyDescent="0.15">
      <c r="A30" s="38" t="s">
        <v>43</v>
      </c>
      <c r="B30" s="22" t="s">
        <v>44</v>
      </c>
      <c r="C30" s="23">
        <v>755106.3</v>
      </c>
      <c r="D30" s="23">
        <v>256301.9</v>
      </c>
      <c r="E30" s="26">
        <f t="shared" si="4"/>
        <v>33.942492600048496</v>
      </c>
      <c r="F30" s="39">
        <v>557730.4</v>
      </c>
      <c r="G30" s="39">
        <v>200879.7</v>
      </c>
      <c r="H30" s="28">
        <f t="shared" si="5"/>
        <v>36.017348166784522</v>
      </c>
      <c r="I30" s="26">
        <f t="shared" si="2"/>
        <v>-55422.199999999983</v>
      </c>
      <c r="J30" s="27">
        <f t="shared" si="6"/>
        <v>78.376204000048389</v>
      </c>
    </row>
    <row r="31" spans="1:10" x14ac:dyDescent="0.15">
      <c r="A31" s="38" t="s">
        <v>45</v>
      </c>
      <c r="B31" s="22" t="s">
        <v>46</v>
      </c>
      <c r="C31" s="23">
        <v>1611623.8</v>
      </c>
      <c r="D31" s="23">
        <v>736380.6</v>
      </c>
      <c r="E31" s="26">
        <f t="shared" si="4"/>
        <v>45.691841979499181</v>
      </c>
      <c r="F31" s="39">
        <v>1579530.7</v>
      </c>
      <c r="G31" s="39">
        <v>750405.1</v>
      </c>
      <c r="H31" s="28">
        <f t="shared" si="5"/>
        <v>47.508104780742791</v>
      </c>
      <c r="I31" s="26">
        <f t="shared" si="2"/>
        <v>14024.5</v>
      </c>
      <c r="J31" s="27">
        <f t="shared" si="6"/>
        <v>101.90451785394671</v>
      </c>
    </row>
    <row r="32" spans="1:10" x14ac:dyDescent="0.15">
      <c r="A32" s="35" t="s">
        <v>47</v>
      </c>
      <c r="B32" s="15" t="s">
        <v>48</v>
      </c>
      <c r="C32" s="36">
        <v>28041882.399999999</v>
      </c>
      <c r="D32" s="36">
        <v>9414344.4000000004</v>
      </c>
      <c r="E32" s="17">
        <f t="shared" si="4"/>
        <v>33.572440914308949</v>
      </c>
      <c r="F32" s="37">
        <v>30796116</v>
      </c>
      <c r="G32" s="37">
        <v>12115458.300000001</v>
      </c>
      <c r="H32" s="19">
        <f t="shared" si="5"/>
        <v>39.34086460773171</v>
      </c>
      <c r="I32" s="17">
        <f t="shared" si="2"/>
        <v>2701113.9000000004</v>
      </c>
      <c r="J32" s="20">
        <f t="shared" si="6"/>
        <v>128.69147107046561</v>
      </c>
    </row>
    <row r="33" spans="1:10" x14ac:dyDescent="0.15">
      <c r="A33" s="38" t="s">
        <v>49</v>
      </c>
      <c r="B33" s="22" t="s">
        <v>50</v>
      </c>
      <c r="C33" s="23">
        <v>5997322.2999999998</v>
      </c>
      <c r="D33" s="23">
        <v>3149591.8</v>
      </c>
      <c r="E33" s="26">
        <f t="shared" si="4"/>
        <v>52.516633965128065</v>
      </c>
      <c r="F33" s="39">
        <v>5364451.9000000004</v>
      </c>
      <c r="G33" s="39">
        <v>2906889</v>
      </c>
      <c r="H33" s="28">
        <f t="shared" si="5"/>
        <v>54.1879963542967</v>
      </c>
      <c r="I33" s="26">
        <f t="shared" si="2"/>
        <v>-242702.79999999981</v>
      </c>
      <c r="J33" s="27">
        <f t="shared" si="6"/>
        <v>92.294150626122416</v>
      </c>
    </row>
    <row r="34" spans="1:10" x14ac:dyDescent="0.15">
      <c r="A34" s="38" t="s">
        <v>51</v>
      </c>
      <c r="B34" s="22" t="s">
        <v>52</v>
      </c>
      <c r="C34" s="23">
        <v>1684647.2</v>
      </c>
      <c r="D34" s="23">
        <v>649574.9</v>
      </c>
      <c r="E34" s="26">
        <f t="shared" si="4"/>
        <v>38.558512429189925</v>
      </c>
      <c r="F34" s="39">
        <v>1715698.4</v>
      </c>
      <c r="G34" s="39">
        <v>658681.9</v>
      </c>
      <c r="H34" s="28">
        <f t="shared" si="5"/>
        <v>38.391473699573311</v>
      </c>
      <c r="I34" s="26">
        <f t="shared" si="2"/>
        <v>9107</v>
      </c>
      <c r="J34" s="27">
        <f t="shared" si="6"/>
        <v>101.4019938270398</v>
      </c>
    </row>
    <row r="35" spans="1:10" x14ac:dyDescent="0.15">
      <c r="A35" s="38" t="s">
        <v>53</v>
      </c>
      <c r="B35" s="22" t="s">
        <v>54</v>
      </c>
      <c r="C35" s="23">
        <v>14308378.300000001</v>
      </c>
      <c r="D35" s="23">
        <v>3508278.3</v>
      </c>
      <c r="E35" s="26">
        <f t="shared" si="4"/>
        <v>24.519049094473548</v>
      </c>
      <c r="F35" s="39">
        <v>16353186.6</v>
      </c>
      <c r="G35" s="39">
        <v>5309802</v>
      </c>
      <c r="H35" s="28">
        <f t="shared" si="5"/>
        <v>32.4695249303888</v>
      </c>
      <c r="I35" s="26">
        <f t="shared" si="2"/>
        <v>1801523.7000000002</v>
      </c>
      <c r="J35" s="27">
        <f t="shared" si="6"/>
        <v>151.35064969047639</v>
      </c>
    </row>
    <row r="36" spans="1:10" x14ac:dyDescent="0.15">
      <c r="A36" s="38" t="s">
        <v>55</v>
      </c>
      <c r="B36" s="22" t="s">
        <v>56</v>
      </c>
      <c r="C36" s="23">
        <v>1502980.7</v>
      </c>
      <c r="D36" s="23">
        <v>281340.7</v>
      </c>
      <c r="E36" s="26">
        <f t="shared" si="4"/>
        <v>18.718849816235167</v>
      </c>
      <c r="F36" s="39">
        <v>1681812.2</v>
      </c>
      <c r="G36" s="39">
        <v>513095.3</v>
      </c>
      <c r="H36" s="28">
        <f t="shared" si="5"/>
        <v>30.508477700423388</v>
      </c>
      <c r="I36" s="26">
        <f t="shared" si="2"/>
        <v>231754.59999999998</v>
      </c>
      <c r="J36" s="27">
        <f t="shared" si="6"/>
        <v>182.37507051059444</v>
      </c>
    </row>
    <row r="37" spans="1:10" x14ac:dyDescent="0.15">
      <c r="A37" s="35" t="s">
        <v>57</v>
      </c>
      <c r="B37" s="15" t="s">
        <v>58</v>
      </c>
      <c r="C37" s="36">
        <v>16989269.699999999</v>
      </c>
      <c r="D37" s="36">
        <v>4748089.8</v>
      </c>
      <c r="E37" s="17">
        <f t="shared" si="4"/>
        <v>27.947580348318329</v>
      </c>
      <c r="F37" s="37">
        <v>17852100.399999999</v>
      </c>
      <c r="G37" s="37">
        <v>6192153</v>
      </c>
      <c r="H37" s="19">
        <f t="shared" si="5"/>
        <v>34.685851307446157</v>
      </c>
      <c r="I37" s="17">
        <f t="shared" si="2"/>
        <v>1444063.2000000002</v>
      </c>
      <c r="J37" s="20">
        <f t="shared" si="6"/>
        <v>130.41356125994079</v>
      </c>
    </row>
    <row r="38" spans="1:10" x14ac:dyDescent="0.15">
      <c r="A38" s="35" t="s">
        <v>59</v>
      </c>
      <c r="B38" s="15" t="s">
        <v>60</v>
      </c>
      <c r="C38" s="41">
        <v>713511.9</v>
      </c>
      <c r="D38" s="36">
        <v>160540.70000000001</v>
      </c>
      <c r="E38" s="17">
        <f t="shared" si="4"/>
        <v>22.500073229332266</v>
      </c>
      <c r="F38" s="37">
        <v>613147.6</v>
      </c>
      <c r="G38" s="37">
        <v>143291.70000000001</v>
      </c>
      <c r="H38" s="19">
        <f t="shared" si="5"/>
        <v>23.369854175405731</v>
      </c>
      <c r="I38" s="17">
        <f t="shared" si="2"/>
        <v>-17249</v>
      </c>
      <c r="J38" s="20">
        <f t="shared" si="6"/>
        <v>89.255684072637038</v>
      </c>
    </row>
    <row r="39" spans="1:10" x14ac:dyDescent="0.15">
      <c r="A39" s="35" t="s">
        <v>61</v>
      </c>
      <c r="B39" s="15" t="s">
        <v>62</v>
      </c>
      <c r="C39" s="41">
        <v>38868225.899999999</v>
      </c>
      <c r="D39" s="36">
        <v>19623752.199999999</v>
      </c>
      <c r="E39" s="17">
        <f t="shared" si="4"/>
        <v>50.487903025180273</v>
      </c>
      <c r="F39" s="37">
        <v>39912746.700000003</v>
      </c>
      <c r="G39" s="37">
        <v>21754773.600000001</v>
      </c>
      <c r="H39" s="19">
        <f t="shared" si="5"/>
        <v>54.505829336972191</v>
      </c>
      <c r="I39" s="17">
        <f t="shared" si="2"/>
        <v>2131021.4000000022</v>
      </c>
      <c r="J39" s="20">
        <f t="shared" si="6"/>
        <v>110.85939823475759</v>
      </c>
    </row>
    <row r="40" spans="1:10" x14ac:dyDescent="0.15">
      <c r="A40" s="35" t="s">
        <v>63</v>
      </c>
      <c r="B40" s="15" t="s">
        <v>64</v>
      </c>
      <c r="C40" s="41">
        <v>4230988.9000000004</v>
      </c>
      <c r="D40" s="36">
        <v>1585648.8</v>
      </c>
      <c r="E40" s="17">
        <f t="shared" si="4"/>
        <v>37.477025761046072</v>
      </c>
      <c r="F40" s="37">
        <v>4813222.2</v>
      </c>
      <c r="G40" s="37">
        <v>2015130.7</v>
      </c>
      <c r="H40" s="42">
        <f t="shared" si="5"/>
        <v>41.866562902498039</v>
      </c>
      <c r="I40" s="17">
        <f t="shared" si="2"/>
        <v>429481.89999999991</v>
      </c>
      <c r="J40" s="20">
        <f t="shared" si="6"/>
        <v>127.08556270467962</v>
      </c>
    </row>
    <row r="41" spans="1:10" x14ac:dyDescent="0.15">
      <c r="A41" s="35" t="s">
        <v>65</v>
      </c>
      <c r="B41" s="15" t="s">
        <v>66</v>
      </c>
      <c r="C41" s="41">
        <v>24847402</v>
      </c>
      <c r="D41" s="36">
        <v>13236818.800000001</v>
      </c>
      <c r="E41" s="17">
        <f t="shared" si="4"/>
        <v>53.272445948272583</v>
      </c>
      <c r="F41" s="37">
        <v>22550359.100000001</v>
      </c>
      <c r="G41" s="37">
        <v>12305515.300000001</v>
      </c>
      <c r="H41" s="19">
        <f t="shared" si="5"/>
        <v>54.569043647735086</v>
      </c>
      <c r="I41" s="17">
        <f t="shared" si="2"/>
        <v>-931303.5</v>
      </c>
      <c r="J41" s="20">
        <f t="shared" si="6"/>
        <v>92.964295167355473</v>
      </c>
    </row>
    <row r="42" spans="1:10" x14ac:dyDescent="0.15">
      <c r="A42" s="35" t="s">
        <v>67</v>
      </c>
      <c r="B42" s="15" t="s">
        <v>68</v>
      </c>
      <c r="C42" s="41">
        <v>32063858.199999999</v>
      </c>
      <c r="D42" s="36">
        <v>15316587.300000001</v>
      </c>
      <c r="E42" s="17">
        <f t="shared" si="4"/>
        <v>47.769008970979051</v>
      </c>
      <c r="F42" s="37">
        <v>37664596.399999999</v>
      </c>
      <c r="G42" s="37">
        <v>18229887.899999999</v>
      </c>
      <c r="H42" s="19">
        <f t="shared" si="5"/>
        <v>48.400592711515159</v>
      </c>
      <c r="I42" s="17">
        <f t="shared" si="2"/>
        <v>2913300.5999999978</v>
      </c>
      <c r="J42" s="20">
        <f t="shared" si="6"/>
        <v>119.02055949499923</v>
      </c>
    </row>
    <row r="43" spans="1:10" x14ac:dyDescent="0.15">
      <c r="A43" s="35" t="s">
        <v>69</v>
      </c>
      <c r="B43" s="15" t="s">
        <v>70</v>
      </c>
      <c r="C43" s="41">
        <v>2961118.6</v>
      </c>
      <c r="D43" s="36">
        <v>1007795.3</v>
      </c>
      <c r="E43" s="17">
        <f t="shared" si="4"/>
        <v>34.034276776350666</v>
      </c>
      <c r="F43" s="37">
        <v>3076931.2</v>
      </c>
      <c r="G43" s="37">
        <v>684512.6</v>
      </c>
      <c r="H43" s="19">
        <f>G44/F43*100</f>
        <v>10.667931086661932</v>
      </c>
      <c r="I43" s="17">
        <f>G44-D43</f>
        <v>-679550.4</v>
      </c>
      <c r="J43" s="20">
        <f>G44/D43*100</f>
        <v>32.570592460591946</v>
      </c>
    </row>
    <row r="44" spans="1:10" x14ac:dyDescent="0.15">
      <c r="A44" s="35" t="s">
        <v>71</v>
      </c>
      <c r="B44" s="15" t="s">
        <v>72</v>
      </c>
      <c r="C44" s="36">
        <v>470382.5</v>
      </c>
      <c r="D44" s="36">
        <v>333626.7</v>
      </c>
      <c r="E44" s="17">
        <f t="shared" si="4"/>
        <v>70.926682008790721</v>
      </c>
      <c r="F44" s="37">
        <v>431906.4</v>
      </c>
      <c r="G44" s="37">
        <v>328244.90000000002</v>
      </c>
      <c r="H44" s="19">
        <f>G44/F44*100</f>
        <v>75.999082208552593</v>
      </c>
      <c r="I44" s="17">
        <f>G44-D44</f>
        <v>-5381.7999999999884</v>
      </c>
      <c r="J44" s="20">
        <f>G44/D44*100</f>
        <v>98.386879707169726</v>
      </c>
    </row>
    <row r="45" spans="1:10" x14ac:dyDescent="0.15">
      <c r="A45" s="35"/>
      <c r="B45" s="15" t="s">
        <v>73</v>
      </c>
      <c r="C45" s="19">
        <f>C40+C39+C41+C42++C43+C44</f>
        <v>103441976.09999999</v>
      </c>
      <c r="D45" s="19">
        <f>D40+D39+D41+D42++D43+D44</f>
        <v>51104229.099999994</v>
      </c>
      <c r="E45" s="17">
        <f t="shared" si="4"/>
        <v>49.403763372227374</v>
      </c>
      <c r="F45" s="17">
        <f>F40+F39+F41+F42++F43+F44</f>
        <v>108449762.00000001</v>
      </c>
      <c r="G45" s="17">
        <f>G40+G39+G41+G42++G43+G44</f>
        <v>55318065</v>
      </c>
      <c r="H45" s="19">
        <f t="shared" si="5"/>
        <v>51.008009588808498</v>
      </c>
      <c r="I45" s="17">
        <f t="shared" si="2"/>
        <v>4213835.900000006</v>
      </c>
      <c r="J45" s="20">
        <f>G45/D45*100</f>
        <v>108.24557179358764</v>
      </c>
    </row>
    <row r="46" spans="1:10" s="45" customFormat="1" x14ac:dyDescent="0.15">
      <c r="A46" s="43" t="s">
        <v>74</v>
      </c>
      <c r="B46" s="44" t="s">
        <v>75</v>
      </c>
      <c r="C46" s="36">
        <v>7959</v>
      </c>
      <c r="D46" s="36">
        <v>3525.5</v>
      </c>
      <c r="E46" s="17">
        <f t="shared" si="4"/>
        <v>44.295765799723583</v>
      </c>
      <c r="F46" s="37">
        <v>13846.2</v>
      </c>
      <c r="G46" s="37">
        <v>1760</v>
      </c>
      <c r="H46" s="19">
        <f t="shared" si="5"/>
        <v>12.711068740881974</v>
      </c>
      <c r="I46" s="17">
        <f t="shared" si="2"/>
        <v>-1765.5</v>
      </c>
      <c r="J46" s="20">
        <f>G46/D46*100</f>
        <v>49.921996879875195</v>
      </c>
    </row>
    <row r="47" spans="1:10" x14ac:dyDescent="0.15">
      <c r="A47" s="35" t="s">
        <v>76</v>
      </c>
      <c r="B47" s="15" t="s">
        <v>77</v>
      </c>
      <c r="C47" s="36">
        <v>5790920.2999999998</v>
      </c>
      <c r="D47" s="36">
        <v>2627279.7999999998</v>
      </c>
      <c r="E47" s="17">
        <f t="shared" si="4"/>
        <v>45.368951114730415</v>
      </c>
      <c r="F47" s="37">
        <v>6585938</v>
      </c>
      <c r="G47" s="37">
        <v>3126670</v>
      </c>
      <c r="H47" s="19">
        <f t="shared" si="5"/>
        <v>47.474938269992819</v>
      </c>
      <c r="I47" s="17">
        <f t="shared" si="2"/>
        <v>499390.20000000019</v>
      </c>
      <c r="J47" s="20">
        <f t="shared" si="6"/>
        <v>119.0078803178862</v>
      </c>
    </row>
    <row r="48" spans="1:10" ht="18.75" x14ac:dyDescent="0.15">
      <c r="A48" s="46"/>
      <c r="B48" s="47" t="s">
        <v>78</v>
      </c>
      <c r="C48" s="48">
        <v>-16826455.300000001</v>
      </c>
      <c r="D48" s="19">
        <v>4314397</v>
      </c>
      <c r="E48" s="19"/>
      <c r="F48" s="17" t="s">
        <v>79</v>
      </c>
      <c r="G48" s="17">
        <v>-9642844.9000000004</v>
      </c>
      <c r="H48" s="19"/>
      <c r="I48" s="17">
        <f>G48-D48</f>
        <v>-13957241.9</v>
      </c>
      <c r="J48" s="20"/>
    </row>
    <row r="49" spans="1:10" s="52" customFormat="1" x14ac:dyDescent="0.15">
      <c r="A49" s="49"/>
      <c r="B49" s="50"/>
      <c r="C49" s="17"/>
      <c r="D49" s="17"/>
      <c r="E49" s="17"/>
      <c r="F49" s="51"/>
      <c r="G49" s="51"/>
      <c r="H49" s="19"/>
      <c r="I49" s="17"/>
      <c r="J49" s="20"/>
    </row>
    <row r="50" spans="1:10" x14ac:dyDescent="0.15">
      <c r="A50" s="38"/>
      <c r="B50" s="15" t="s">
        <v>80</v>
      </c>
      <c r="C50" s="17">
        <f>C51+C53+C54+C55+C56+C57+C58+C59+C60+C52</f>
        <v>16826455.299999997</v>
      </c>
      <c r="D50" s="17">
        <f>D51+D53+D54+D55+D56+D57+D58+D59+D60+D52</f>
        <v>-4314397</v>
      </c>
      <c r="E50" s="17"/>
      <c r="F50" s="17">
        <f>F51+F53+F54+F55+F56+F57+F58+F59+F60+F52</f>
        <v>19919476.100000001</v>
      </c>
      <c r="G50" s="17">
        <f>G51+G53+G54+G55+G56+G57+G58+G59+G60+G52</f>
        <v>9642844.8999999985</v>
      </c>
      <c r="H50" s="19"/>
      <c r="I50" s="17">
        <f t="shared" ref="I50:I64" si="7">G50-D50</f>
        <v>13957241.899999999</v>
      </c>
      <c r="J50" s="20"/>
    </row>
    <row r="51" spans="1:10" x14ac:dyDescent="0.15">
      <c r="A51" s="53"/>
      <c r="B51" s="54" t="s">
        <v>81</v>
      </c>
      <c r="C51" s="28">
        <v>-27500</v>
      </c>
      <c r="D51" s="28">
        <v>-27500</v>
      </c>
      <c r="E51" s="55"/>
      <c r="F51" s="26">
        <v>-27500</v>
      </c>
      <c r="G51" s="26">
        <v>0</v>
      </c>
      <c r="H51" s="28"/>
      <c r="I51" s="26">
        <f t="shared" si="7"/>
        <v>27500</v>
      </c>
      <c r="J51" s="20"/>
    </row>
    <row r="52" spans="1:10" ht="13.5" customHeight="1" x14ac:dyDescent="0.15">
      <c r="A52" s="53"/>
      <c r="B52" s="54" t="s">
        <v>82</v>
      </c>
      <c r="C52" s="28">
        <v>0</v>
      </c>
      <c r="D52" s="28">
        <v>0</v>
      </c>
      <c r="E52" s="55"/>
      <c r="F52" s="26">
        <v>1500000</v>
      </c>
      <c r="G52" s="26">
        <v>0</v>
      </c>
      <c r="H52" s="28"/>
      <c r="I52" s="26">
        <f t="shared" si="7"/>
        <v>0</v>
      </c>
      <c r="J52" s="20"/>
    </row>
    <row r="53" spans="1:10" ht="13.5" customHeight="1" x14ac:dyDescent="0.15">
      <c r="A53" s="53"/>
      <c r="B53" s="54" t="s">
        <v>83</v>
      </c>
      <c r="C53" s="28">
        <v>-257923.5</v>
      </c>
      <c r="D53" s="28">
        <v>0</v>
      </c>
      <c r="E53" s="55"/>
      <c r="F53" s="26">
        <v>-128961.7</v>
      </c>
      <c r="G53" s="26">
        <v>0</v>
      </c>
      <c r="H53" s="28"/>
      <c r="I53" s="26">
        <f t="shared" si="7"/>
        <v>0</v>
      </c>
      <c r="J53" s="20"/>
    </row>
    <row r="54" spans="1:10" x14ac:dyDescent="0.15">
      <c r="A54" s="53"/>
      <c r="B54" s="54" t="s">
        <v>84</v>
      </c>
      <c r="C54" s="26">
        <v>17008014.399999999</v>
      </c>
      <c r="D54" s="26">
        <v>1184367.3</v>
      </c>
      <c r="E54" s="55"/>
      <c r="F54" s="26">
        <v>9281395.9000000004</v>
      </c>
      <c r="G54" s="26">
        <v>5999755.5999999996</v>
      </c>
      <c r="H54" s="28"/>
      <c r="I54" s="26">
        <f t="shared" si="7"/>
        <v>4815388.3</v>
      </c>
      <c r="J54" s="20"/>
    </row>
    <row r="55" spans="1:10" x14ac:dyDescent="0.15">
      <c r="A55" s="53"/>
      <c r="B55" s="54" t="s">
        <v>85</v>
      </c>
      <c r="C55" s="26">
        <v>0</v>
      </c>
      <c r="D55" s="26">
        <v>-11700000</v>
      </c>
      <c r="E55" s="55"/>
      <c r="F55" s="26">
        <v>9234249.9000000004</v>
      </c>
      <c r="G55" s="26">
        <v>2100000</v>
      </c>
      <c r="H55" s="28"/>
      <c r="I55" s="26">
        <f t="shared" si="7"/>
        <v>13800000</v>
      </c>
      <c r="J55" s="20"/>
    </row>
    <row r="56" spans="1:10" x14ac:dyDescent="0.15">
      <c r="A56" s="53"/>
      <c r="B56" s="54" t="s">
        <v>86</v>
      </c>
      <c r="C56" s="56">
        <v>5000</v>
      </c>
      <c r="D56" s="56">
        <v>2060</v>
      </c>
      <c r="E56" s="55"/>
      <c r="F56" s="26">
        <v>0</v>
      </c>
      <c r="G56" s="26">
        <v>10445.5</v>
      </c>
      <c r="H56" s="28"/>
      <c r="I56" s="26">
        <f t="shared" si="7"/>
        <v>8385.5</v>
      </c>
      <c r="J56" s="20"/>
    </row>
    <row r="57" spans="1:10" x14ac:dyDescent="0.15">
      <c r="A57" s="53"/>
      <c r="B57" s="54" t="s">
        <v>87</v>
      </c>
      <c r="C57" s="56">
        <v>-36916.6</v>
      </c>
      <c r="D57" s="56">
        <v>0</v>
      </c>
      <c r="E57" s="55"/>
      <c r="F57" s="26">
        <v>0</v>
      </c>
      <c r="G57" s="26">
        <v>0</v>
      </c>
      <c r="H57" s="28"/>
      <c r="I57" s="26">
        <f t="shared" si="7"/>
        <v>0</v>
      </c>
      <c r="J57" s="20"/>
    </row>
    <row r="58" spans="1:10" ht="13.5" customHeight="1" x14ac:dyDescent="0.15">
      <c r="A58" s="53"/>
      <c r="B58" s="54" t="s">
        <v>88</v>
      </c>
      <c r="C58" s="56">
        <v>135781</v>
      </c>
      <c r="D58" s="56">
        <v>385.7</v>
      </c>
      <c r="E58" s="55"/>
      <c r="F58" s="26">
        <v>60292</v>
      </c>
      <c r="G58" s="26">
        <v>0</v>
      </c>
      <c r="H58" s="28"/>
      <c r="I58" s="26">
        <f t="shared" si="7"/>
        <v>-385.7</v>
      </c>
      <c r="J58" s="20"/>
    </row>
    <row r="59" spans="1:10" x14ac:dyDescent="0.15">
      <c r="A59" s="57"/>
      <c r="B59" s="58" t="s">
        <v>89</v>
      </c>
      <c r="C59" s="59">
        <v>0</v>
      </c>
      <c r="D59" s="59">
        <v>6226290</v>
      </c>
      <c r="E59" s="55"/>
      <c r="F59" s="26">
        <v>0</v>
      </c>
      <c r="G59" s="26">
        <v>3082643.8</v>
      </c>
      <c r="H59" s="28"/>
      <c r="I59" s="26">
        <f>G59-D59</f>
        <v>-3143646.2</v>
      </c>
      <c r="J59" s="20"/>
    </row>
    <row r="60" spans="1:10" x14ac:dyDescent="0.15">
      <c r="A60" s="57"/>
      <c r="B60" s="58" t="s">
        <v>90</v>
      </c>
      <c r="C60" s="59">
        <v>0</v>
      </c>
      <c r="D60" s="59">
        <v>0</v>
      </c>
      <c r="E60" s="55"/>
      <c r="F60" s="26">
        <v>0</v>
      </c>
      <c r="G60" s="26">
        <v>-1550000</v>
      </c>
      <c r="H60" s="28"/>
      <c r="I60" s="26">
        <f t="shared" si="7"/>
        <v>-1550000</v>
      </c>
      <c r="J60" s="20"/>
    </row>
    <row r="61" spans="1:10" x14ac:dyDescent="0.15">
      <c r="A61" s="60"/>
      <c r="B61" s="61"/>
      <c r="C61" s="62"/>
      <c r="D61" s="62"/>
      <c r="E61" s="63"/>
      <c r="F61" s="64"/>
      <c r="G61" s="64"/>
      <c r="H61" s="65"/>
      <c r="I61" s="63"/>
      <c r="J61" s="63"/>
    </row>
    <row r="62" spans="1:10" x14ac:dyDescent="0.15">
      <c r="A62" s="57"/>
      <c r="B62" s="66" t="s">
        <v>91</v>
      </c>
      <c r="C62" s="67"/>
      <c r="D62" s="31">
        <v>2777712.3</v>
      </c>
      <c r="E62" s="67"/>
      <c r="F62" s="51"/>
      <c r="G62" s="26">
        <v>2886795.7</v>
      </c>
      <c r="H62" s="19"/>
      <c r="I62" s="68">
        <f t="shared" si="7"/>
        <v>109083.40000000037</v>
      </c>
      <c r="J62" s="69"/>
    </row>
    <row r="63" spans="1:10" x14ac:dyDescent="0.15">
      <c r="A63" s="57"/>
      <c r="B63" s="70" t="s">
        <v>92</v>
      </c>
      <c r="C63" s="31"/>
      <c r="D63" s="31">
        <f>D62/C10*100</f>
        <v>2.0730952102945532</v>
      </c>
      <c r="E63" s="67"/>
      <c r="F63" s="51"/>
      <c r="G63" s="26">
        <f>G62/F10*100</f>
        <v>2.1305074763967844</v>
      </c>
      <c r="H63" s="28"/>
      <c r="I63" s="68"/>
      <c r="J63" s="69"/>
    </row>
    <row r="64" spans="1:10" x14ac:dyDescent="0.15">
      <c r="A64" s="57"/>
      <c r="B64" s="58" t="s">
        <v>93</v>
      </c>
      <c r="C64" s="31"/>
      <c r="D64" s="31">
        <v>27500</v>
      </c>
      <c r="E64" s="31"/>
      <c r="F64" s="55"/>
      <c r="G64" s="26">
        <v>27500</v>
      </c>
      <c r="H64" s="28"/>
      <c r="I64" s="68">
        <f t="shared" si="7"/>
        <v>0</v>
      </c>
      <c r="J64" s="69"/>
    </row>
    <row r="65" spans="1:10" x14ac:dyDescent="0.15">
      <c r="A65" s="57"/>
      <c r="B65" s="58" t="s">
        <v>92</v>
      </c>
      <c r="C65" s="31"/>
      <c r="D65" s="71">
        <f>D64/C10*100</f>
        <v>2.0524126376623032E-2</v>
      </c>
      <c r="E65" s="31"/>
      <c r="F65" s="55"/>
      <c r="G65" s="72">
        <f>G64/F10*100</f>
        <v>2.0295497738517337E-2</v>
      </c>
      <c r="H65" s="28"/>
      <c r="I65" s="68"/>
      <c r="J65" s="68"/>
    </row>
    <row r="66" spans="1:10" x14ac:dyDescent="0.15">
      <c r="A66" s="75"/>
      <c r="B66" s="76"/>
      <c r="C66" s="76"/>
      <c r="D66" s="76"/>
      <c r="E66" s="76"/>
      <c r="F66" s="76"/>
      <c r="G66" s="76"/>
      <c r="H66" s="76"/>
      <c r="I66" s="76"/>
      <c r="J66" s="77"/>
    </row>
    <row r="67" spans="1:10" x14ac:dyDescent="0.15">
      <c r="A67" s="57"/>
      <c r="B67" s="58" t="s">
        <v>94</v>
      </c>
      <c r="C67" s="31"/>
      <c r="D67" s="31">
        <v>42224163.241839997</v>
      </c>
      <c r="E67" s="31"/>
      <c r="F67" s="28"/>
      <c r="G67" s="31">
        <v>19318559.699999999</v>
      </c>
      <c r="H67" s="28"/>
      <c r="I67" s="68">
        <f>G67-D67</f>
        <v>-22905603.541839998</v>
      </c>
      <c r="J67" s="68"/>
    </row>
    <row r="68" spans="1:10" ht="27" customHeight="1" x14ac:dyDescent="0.15">
      <c r="A68" s="73"/>
      <c r="F68" s="74"/>
      <c r="G68" s="74"/>
    </row>
    <row r="70" spans="1:10" x14ac:dyDescent="0.15">
      <c r="C70" s="6"/>
    </row>
  </sheetData>
  <mergeCells count="16">
    <mergeCell ref="A66:J66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2021-07-22T07:02:05Z</dcterms:created>
  <dcterms:modified xsi:type="dcterms:W3CDTF">2021-07-29T08:13:37Z</dcterms:modified>
</cp:coreProperties>
</file>