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-180" windowWidth="12630" windowHeight="11205"/>
  </bookViews>
  <sheets>
    <sheet name="на 01.10.2021" sheetId="3" r:id="rId1"/>
  </sheets>
  <definedNames>
    <definedName name="_xlnm._FilterDatabase" localSheetId="0" hidden="1">'на 01.10.2021'!$A$8:$K$89</definedName>
    <definedName name="APPT" localSheetId="0">'на 01.10.2021'!$A$18</definedName>
    <definedName name="FIO" localSheetId="0">'на 01.10.2021'!$F$18</definedName>
    <definedName name="SIGN" localSheetId="0">'на 01.10.2021'!$A$18:$G$19</definedName>
    <definedName name="_xlnm.Print_Titles" localSheetId="0">'на 01.10.2021'!$6:$8</definedName>
  </definedNames>
  <calcPr calcId="145621"/>
</workbook>
</file>

<file path=xl/calcChain.xml><?xml version="1.0" encoding="utf-8"?>
<calcChain xmlns="http://schemas.openxmlformats.org/spreadsheetml/2006/main">
  <c r="C10" i="3" l="1"/>
  <c r="C86" i="3" l="1"/>
  <c r="I89" i="3" l="1"/>
  <c r="I88" i="3"/>
  <c r="I87" i="3"/>
  <c r="I86" i="3"/>
  <c r="H86" i="3"/>
  <c r="G86" i="3"/>
  <c r="I85" i="3"/>
  <c r="H84" i="3"/>
  <c r="G84" i="3"/>
  <c r="I82" i="3"/>
  <c r="I81" i="3"/>
  <c r="H80" i="3"/>
  <c r="G80" i="3"/>
  <c r="I78" i="3"/>
  <c r="I77" i="3"/>
  <c r="I76" i="3"/>
  <c r="H75" i="3"/>
  <c r="I75" i="3" s="1"/>
  <c r="G75" i="3"/>
  <c r="I74" i="3"/>
  <c r="I73" i="3"/>
  <c r="I72" i="3"/>
  <c r="I71" i="3"/>
  <c r="I70" i="3"/>
  <c r="I69" i="3"/>
  <c r="H69" i="3"/>
  <c r="G69" i="3"/>
  <c r="I68" i="3"/>
  <c r="I67" i="3"/>
  <c r="I66" i="3"/>
  <c r="I65" i="3"/>
  <c r="I64" i="3"/>
  <c r="I63" i="3"/>
  <c r="I62" i="3"/>
  <c r="H61" i="3"/>
  <c r="I61" i="3" s="1"/>
  <c r="G61" i="3"/>
  <c r="I60" i="3"/>
  <c r="I58" i="3"/>
  <c r="H57" i="3"/>
  <c r="G57" i="3"/>
  <c r="I56" i="3"/>
  <c r="I55" i="3"/>
  <c r="I54" i="3"/>
  <c r="I53" i="3"/>
  <c r="I52" i="3"/>
  <c r="I51" i="3"/>
  <c r="I50" i="3"/>
  <c r="I49" i="3"/>
  <c r="H48" i="3"/>
  <c r="G48" i="3"/>
  <c r="I47" i="3"/>
  <c r="I46" i="3"/>
  <c r="H44" i="3"/>
  <c r="I44" i="3" s="1"/>
  <c r="G44" i="3"/>
  <c r="I43" i="3"/>
  <c r="I42" i="3"/>
  <c r="I41" i="3"/>
  <c r="I40" i="3"/>
  <c r="H39" i="3"/>
  <c r="I39" i="3" s="1"/>
  <c r="G39" i="3"/>
  <c r="I38" i="3"/>
  <c r="I37" i="3"/>
  <c r="I36" i="3"/>
  <c r="I35" i="3"/>
  <c r="I34" i="3"/>
  <c r="I33" i="3"/>
  <c r="I32" i="3"/>
  <c r="I31" i="3"/>
  <c r="I30" i="3"/>
  <c r="I28" i="3"/>
  <c r="I27" i="3"/>
  <c r="H27" i="3"/>
  <c r="G27" i="3"/>
  <c r="I26" i="3"/>
  <c r="I25" i="3"/>
  <c r="I24" i="3"/>
  <c r="H23" i="3"/>
  <c r="G23" i="3"/>
  <c r="G9" i="3" s="1"/>
  <c r="I22" i="3"/>
  <c r="I21" i="3"/>
  <c r="H21" i="3"/>
  <c r="G21" i="3"/>
  <c r="I20" i="3"/>
  <c r="I19" i="3"/>
  <c r="I18" i="3"/>
  <c r="I17" i="3"/>
  <c r="I16" i="3"/>
  <c r="I15" i="3"/>
  <c r="I14" i="3"/>
  <c r="I13" i="3"/>
  <c r="I12" i="3"/>
  <c r="I11" i="3"/>
  <c r="I10" i="3"/>
  <c r="H10" i="3"/>
  <c r="G10" i="3"/>
  <c r="I23" i="3" l="1"/>
  <c r="I48" i="3"/>
  <c r="I57" i="3"/>
  <c r="I80" i="3"/>
  <c r="H9" i="3"/>
  <c r="I84" i="3"/>
  <c r="C21" i="3"/>
  <c r="D21" i="3"/>
  <c r="I9" i="3" l="1"/>
  <c r="D27" i="3"/>
  <c r="C27" i="3"/>
  <c r="D10" i="3" l="1"/>
  <c r="D86" i="3"/>
  <c r="D84" i="3"/>
  <c r="C84" i="3"/>
  <c r="D80" i="3"/>
  <c r="C80" i="3"/>
  <c r="D75" i="3"/>
  <c r="C75" i="3"/>
  <c r="D69" i="3"/>
  <c r="C69" i="3"/>
  <c r="D61" i="3"/>
  <c r="C61" i="3"/>
  <c r="C44" i="3"/>
  <c r="D44" i="3"/>
  <c r="D23" i="3"/>
  <c r="C23" i="3"/>
  <c r="D57" i="3"/>
  <c r="C57" i="3"/>
  <c r="D48" i="3"/>
  <c r="C48" i="3"/>
  <c r="D39" i="3"/>
  <c r="D9" i="3" s="1"/>
  <c r="C39" i="3"/>
  <c r="K37" i="3" l="1"/>
  <c r="K20" i="3" l="1"/>
  <c r="K21" i="3"/>
  <c r="K22" i="3"/>
  <c r="K23" i="3"/>
  <c r="K24" i="3"/>
  <c r="K25" i="3"/>
  <c r="K26" i="3"/>
  <c r="K27" i="3"/>
  <c r="K28" i="3"/>
  <c r="K29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16" i="3" l="1"/>
  <c r="K15" i="3"/>
  <c r="K14" i="3"/>
  <c r="K13" i="3"/>
  <c r="K12" i="3"/>
  <c r="K11" i="3"/>
  <c r="K10" i="3"/>
  <c r="E89" i="3" l="1"/>
  <c r="E88" i="3"/>
  <c r="E86" i="3"/>
  <c r="E85" i="3"/>
  <c r="E84" i="3"/>
  <c r="E82" i="3"/>
  <c r="E81" i="3"/>
  <c r="E80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8" i="3"/>
  <c r="E27" i="3"/>
  <c r="E26" i="3"/>
  <c r="E25" i="3"/>
  <c r="E24" i="3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C9" i="3"/>
  <c r="F87" i="3" l="1"/>
  <c r="J89" i="3"/>
  <c r="J87" i="3"/>
  <c r="J81" i="3"/>
  <c r="J79" i="3"/>
  <c r="J73" i="3"/>
  <c r="J71" i="3"/>
  <c r="J60" i="3"/>
  <c r="J43" i="3"/>
  <c r="J41" i="3"/>
  <c r="J37" i="3"/>
  <c r="J35" i="3"/>
  <c r="J33" i="3"/>
  <c r="J31" i="3"/>
  <c r="J29" i="3"/>
  <c r="J21" i="3"/>
  <c r="J18" i="3"/>
  <c r="J14" i="3"/>
  <c r="J15" i="3"/>
  <c r="J85" i="3"/>
  <c r="J83" i="3"/>
  <c r="J78" i="3"/>
  <c r="J76" i="3"/>
  <c r="J67" i="3"/>
  <c r="J65" i="3"/>
  <c r="J63" i="3"/>
  <c r="J61" i="3"/>
  <c r="J55" i="3"/>
  <c r="J53" i="3"/>
  <c r="J51" i="3"/>
  <c r="J49" i="3"/>
  <c r="J47" i="3"/>
  <c r="J45" i="3"/>
  <c r="J28" i="3"/>
  <c r="J25" i="3"/>
  <c r="J20" i="3"/>
  <c r="J16" i="3"/>
  <c r="J12" i="3"/>
  <c r="J10" i="3"/>
  <c r="J88" i="3"/>
  <c r="J82" i="3"/>
  <c r="J74" i="3"/>
  <c r="J72" i="3"/>
  <c r="J70" i="3"/>
  <c r="J59" i="3"/>
  <c r="J42" i="3"/>
  <c r="J40" i="3"/>
  <c r="J38" i="3"/>
  <c r="J36" i="3"/>
  <c r="J34" i="3"/>
  <c r="J32" i="3"/>
  <c r="J30" i="3"/>
  <c r="J46" i="3"/>
  <c r="J24" i="3"/>
  <c r="J19" i="3"/>
  <c r="J13" i="3"/>
  <c r="J77" i="3"/>
  <c r="J75" i="3"/>
  <c r="J68" i="3"/>
  <c r="J66" i="3"/>
  <c r="J64" i="3"/>
  <c r="J62" i="3"/>
  <c r="J58" i="3"/>
  <c r="J56" i="3"/>
  <c r="J54" i="3"/>
  <c r="J52" i="3"/>
  <c r="J50" i="3"/>
  <c r="J27" i="3"/>
  <c r="J26" i="3"/>
  <c r="J22" i="3"/>
  <c r="J17" i="3"/>
  <c r="J11" i="3"/>
  <c r="J48" i="3"/>
  <c r="J23" i="3"/>
  <c r="J39" i="3"/>
  <c r="J84" i="3"/>
  <c r="J57" i="3"/>
  <c r="J86" i="3"/>
  <c r="J69" i="3"/>
  <c r="J44" i="3"/>
  <c r="J80" i="3"/>
  <c r="J9" i="3"/>
  <c r="F89" i="3"/>
  <c r="F85" i="3"/>
  <c r="F81" i="3"/>
  <c r="F77" i="3"/>
  <c r="F73" i="3"/>
  <c r="F69" i="3"/>
  <c r="F65" i="3"/>
  <c r="F61" i="3"/>
  <c r="F57" i="3"/>
  <c r="F53" i="3"/>
  <c r="F49" i="3"/>
  <c r="F46" i="3"/>
  <c r="F39" i="3"/>
  <c r="F35" i="3"/>
  <c r="F31" i="3"/>
  <c r="F27" i="3"/>
  <c r="F24" i="3"/>
  <c r="F20" i="3"/>
  <c r="F16" i="3"/>
  <c r="F12" i="3"/>
  <c r="F13" i="3"/>
  <c r="F88" i="3"/>
  <c r="F84" i="3"/>
  <c r="F80" i="3"/>
  <c r="F76" i="3"/>
  <c r="F72" i="3"/>
  <c r="F68" i="3"/>
  <c r="F64" i="3"/>
  <c r="F60" i="3"/>
  <c r="F56" i="3"/>
  <c r="F52" i="3"/>
  <c r="F48" i="3"/>
  <c r="F45" i="3"/>
  <c r="F42" i="3"/>
  <c r="F38" i="3"/>
  <c r="F34" i="3"/>
  <c r="F30" i="3"/>
  <c r="F26" i="3"/>
  <c r="F23" i="3"/>
  <c r="F19" i="3"/>
  <c r="F15" i="3"/>
  <c r="F11" i="3"/>
  <c r="F43" i="3"/>
  <c r="F28" i="3"/>
  <c r="F17" i="3"/>
  <c r="F83" i="3"/>
  <c r="F79" i="3"/>
  <c r="F75" i="3"/>
  <c r="F71" i="3"/>
  <c r="F67" i="3"/>
  <c r="F63" i="3"/>
  <c r="F59" i="3"/>
  <c r="F55" i="3"/>
  <c r="F51" i="3"/>
  <c r="F47" i="3"/>
  <c r="F44" i="3"/>
  <c r="F41" i="3"/>
  <c r="F37" i="3"/>
  <c r="F33" i="3"/>
  <c r="F29" i="3"/>
  <c r="F22" i="3"/>
  <c r="F18" i="3"/>
  <c r="F14" i="3"/>
  <c r="F10" i="3"/>
  <c r="F58" i="3"/>
  <c r="F50" i="3"/>
  <c r="F40" i="3"/>
  <c r="F32" i="3"/>
  <c r="F25" i="3"/>
  <c r="F9" i="3"/>
  <c r="F86" i="3"/>
  <c r="F82" i="3"/>
  <c r="F78" i="3"/>
  <c r="F74" i="3"/>
  <c r="F70" i="3"/>
  <c r="F66" i="3"/>
  <c r="F62" i="3"/>
  <c r="F54" i="3"/>
  <c r="F36" i="3"/>
  <c r="F21" i="3"/>
  <c r="E9" i="3"/>
  <c r="K9" i="3" l="1"/>
</calcChain>
</file>

<file path=xl/sharedStrings.xml><?xml version="1.0" encoding="utf-8"?>
<sst xmlns="http://schemas.openxmlformats.org/spreadsheetml/2006/main" count="189" uniqueCount="181">
  <si>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</si>
  <si>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</si>
  <si>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</si>
  <si>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</si>
  <si>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</si>
  <si>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</si>
  <si>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</si>
  <si>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</si>
  <si>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</si>
  <si>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</si>
  <si>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</si>
  <si>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</si>
  <si>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</si>
  <si>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</si>
  <si>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</si>
  <si>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</si>
  <si>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</si>
  <si>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</si>
  <si>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</si>
  <si>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</si>
  <si>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</si>
  <si>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</si>
  <si>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</si>
  <si>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</si>
  <si>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</si>
  <si>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</si>
  <si>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</si>
  <si>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</si>
  <si>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</si>
  <si>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</si>
  <si>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</si>
  <si>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</si>
  <si>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</si>
  <si>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</si>
  <si>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</si>
  <si>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</si>
  <si>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</si>
  <si>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</si>
  <si>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</si>
  <si>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</si>
  <si>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</si>
  <si>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</si>
  <si>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</si>
  <si>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</si>
  <si>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</si>
  <si>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</si>
  <si>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</si>
  <si>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</si>
  <si>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</si>
  <si>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</si>
  <si>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</si>
  <si>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</si>
  <si>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</si>
  <si>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</si>
  <si>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</si>
  <si>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</si>
  <si>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</si>
  <si>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</si>
  <si>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</si>
  <si>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</si>
  <si>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</si>
  <si>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</si>
  <si>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</si>
  <si>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</si>
  <si>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</si>
  <si>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</si>
  <si>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</si>
  <si>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</si>
  <si>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</si>
  <si>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</si>
  <si>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</si>
  <si>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</si>
  <si>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</si>
  <si>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</si>
  <si>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</si>
  <si>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</si>
  <si>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</si>
  <si>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</si>
  <si>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</si>
  <si>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</si>
  <si>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</si>
  <si>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</si>
  <si>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</si>
  <si>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</si>
  <si>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</si>
  <si>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</si>
  <si>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</si>
  <si>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</si>
  <si>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</si>
  <si>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</si>
  <si>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</si>
  <si>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</si>
  <si>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</si>
  <si>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</si>
  <si>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</si>
  <si>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</si>
  <si>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</si>
  <si>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</si>
  <si>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</si>
  <si>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</si>
  <si>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</si>
  <si>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</si>
  <si>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</si>
  <si>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</si>
  <si>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</si>
  <si>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</si>
  <si>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</si>
  <si>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</si>
  <si>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</si>
  <si>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</si>
  <si>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</si>
  <si>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</si>
  <si>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</si>
  <si>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</si>
  <si>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</si>
  <si>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</si>
  <si>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</si>
  <si>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</si>
  <si>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</si>
  <si>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</si>
  <si>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</si>
  <si>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</si>
  <si>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</si>
  <si>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</si>
  <si>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</si>
  <si>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</si>
  <si>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</si>
  <si>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</si>
  <si>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</si>
  <si>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</si>
  <si>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</si>
  <si>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</si>
  <si>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</si>
  <si>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</si>
  <si>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</si>
  <si>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</si>
  <si>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</si>
  <si>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</si>
  <si>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</si>
  <si>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</si>
  <si>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</si>
  <si>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</si>
  <si>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</si>
  <si>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</si>
  <si>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</si>
  <si>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</si>
  <si>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</si>
  <si>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</si>
  <si>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</si>
  <si>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</si>
  <si>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</si>
  <si>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</si>
  <si>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</si>
  <si>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</si>
  <si>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</si>
  <si>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</si>
  <si>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</si>
  <si>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</si>
  <si>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</si>
  <si>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</si>
  <si>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</si>
  <si>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>Начальное профессиональное образование</t>
  </si>
  <si>
    <t>4</t>
  </si>
  <si>
    <t>5=4/3</t>
  </si>
  <si>
    <t>11=4/8</t>
  </si>
  <si>
    <t>0108</t>
  </si>
  <si>
    <t>0402</t>
  </si>
  <si>
    <t>0601</t>
  </si>
  <si>
    <t>0703</t>
  </si>
  <si>
    <t>1204</t>
  </si>
  <si>
    <t>0100</t>
  </si>
  <si>
    <t>Приложение 8</t>
  </si>
  <si>
    <t>Международные отношения и международное сотрудничество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</si>
  <si>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</si>
  <si>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</si>
  <si>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1105</t>
  </si>
  <si>
    <t>исполнено за девять месяцев</t>
  </si>
  <si>
    <t>2020 год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</si>
  <si>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девять месяцев 2021 года в сравнении с аналогичным периодом 2020 года </t>
  </si>
  <si>
    <t>2021 год</t>
  </si>
  <si>
    <t>Темп роста исполнеиия 2021 к 2020,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</si>
</sst>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22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9"/>
  <sheetViews>
    <sheetView showGridLines="0" tabSelected="1" topLeftCell="A43" zoomScaleNormal="100" workbookViewId="0">
      <selection activeCell="L39" sqref="L39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4" width="15.85546875" style="1" bestFit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17" t="s">
        <v>171</v>
      </c>
      <c r="K1" s="17"/>
    </row>
    <row r="2" spans="1:11" x14ac:dyDescent="0.2">
      <c r="K2" s="8"/>
    </row>
    <row r="3" spans="1:11" ht="35.450000000000003" customHeight="1" x14ac:dyDescent="0.2">
      <c r="B3" s="19" t="s">
        <v>178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">
      <c r="A4" s="20"/>
      <c r="B4" s="20"/>
      <c r="C4" s="20"/>
      <c r="D4" s="20"/>
      <c r="E4" s="20"/>
      <c r="F4" s="20"/>
    </row>
    <row r="5" spans="1:11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</row>
    <row r="6" spans="1:11" x14ac:dyDescent="0.2">
      <c r="A6" s="18" t="s">
        <v>1</v>
      </c>
      <c r="B6" s="18" t="s">
        <v>155</v>
      </c>
      <c r="C6" s="21" t="s">
        <v>179</v>
      </c>
      <c r="D6" s="21"/>
      <c r="E6" s="21"/>
      <c r="F6" s="21"/>
      <c r="G6" s="21" t="s">
        <v>177</v>
      </c>
      <c r="H6" s="21"/>
      <c r="I6" s="21"/>
      <c r="J6" s="21"/>
      <c r="K6" s="18" t="s">
        <v>180</v>
      </c>
    </row>
    <row r="7" spans="1:11" ht="78.75" customHeight="1" x14ac:dyDescent="0.2">
      <c r="A7" s="18"/>
      <c r="B7" s="18"/>
      <c r="C7" s="15" t="s">
        <v>149</v>
      </c>
      <c r="D7" s="15" t="s">
        <v>176</v>
      </c>
      <c r="E7" s="16" t="s">
        <v>148</v>
      </c>
      <c r="F7" s="16" t="s">
        <v>156</v>
      </c>
      <c r="G7" s="15" t="s">
        <v>149</v>
      </c>
      <c r="H7" s="15" t="s">
        <v>176</v>
      </c>
      <c r="I7" s="16" t="s">
        <v>148</v>
      </c>
      <c r="J7" s="16" t="s">
        <v>156</v>
      </c>
      <c r="K7" s="18"/>
    </row>
    <row r="8" spans="1:11" x14ac:dyDescent="0.2">
      <c r="A8" s="4" t="s">
        <v>151</v>
      </c>
      <c r="B8" s="4" t="s">
        <v>152</v>
      </c>
      <c r="C8" s="4" t="s">
        <v>153</v>
      </c>
      <c r="D8" s="4" t="s">
        <v>162</v>
      </c>
      <c r="E8" s="4" t="s">
        <v>163</v>
      </c>
      <c r="F8" s="4" t="s">
        <v>154</v>
      </c>
      <c r="G8" s="4" t="s">
        <v>153</v>
      </c>
      <c r="H8" s="4" t="s">
        <v>162</v>
      </c>
      <c r="I8" s="4" t="s">
        <v>163</v>
      </c>
      <c r="J8" s="4" t="s">
        <v>154</v>
      </c>
      <c r="K8" s="4" t="s">
        <v>164</v>
      </c>
    </row>
    <row r="9" spans="1:11" x14ac:dyDescent="0.2">
      <c r="A9" s="14" t="s">
        <v>147</v>
      </c>
      <c r="B9" s="10" t="s">
        <v>150</v>
      </c>
      <c r="C9" s="5">
        <f>C10+C21+C23+C27+C39+C44+C48+C57+C61+C69+C75+C80+C84+C86</f>
        <v>222460916.70000002</v>
      </c>
      <c r="D9" s="5">
        <f>D10+D21+D23+D27+D39+D44+D48+D57+D61+D69+D75+D80+D84+D86</f>
        <v>144549089.90000001</v>
      </c>
      <c r="E9" s="5">
        <f>D9/C9*100</f>
        <v>64.977296706428618</v>
      </c>
      <c r="F9" s="5">
        <f>D9/$D$9*100</f>
        <v>100</v>
      </c>
      <c r="G9" s="5">
        <f>G10+G21+G23+G27+G39+G44+G48+G57+G61+G69+G75+G80+G84+G86</f>
        <v>214990806.05036002</v>
      </c>
      <c r="H9" s="5">
        <f>H10+H21+H23+H27+H39+H44+H48+H57+H61+H69+H75+H80+H84+H86</f>
        <v>135860621.28957999</v>
      </c>
      <c r="I9" s="5">
        <f>H9/G9*100</f>
        <v>63.193688970009084</v>
      </c>
      <c r="J9" s="5">
        <f>H9/$D$9*100</f>
        <v>93.989260937975644</v>
      </c>
      <c r="K9" s="5">
        <f>D9/H9*100</f>
        <v>106.39513387172063</v>
      </c>
    </row>
    <row r="10" spans="1:11" x14ac:dyDescent="0.2">
      <c r="A10" s="9" t="s">
        <v>170</v>
      </c>
      <c r="B10" s="11" t="s">
        <v>2</v>
      </c>
      <c r="C10" s="6">
        <f>C11+C12+C13+C14+C15+C16+C17+C18+C19+C20</f>
        <v>18963372.199999999</v>
      </c>
      <c r="D10" s="6">
        <f>D11+D12+D13+D14+D15+D16+D17+D18+D19+D20</f>
        <v>11078770</v>
      </c>
      <c r="E10" s="6">
        <f t="shared" ref="E10:E70" si="0">D10/C10*100</f>
        <v>58.421940376195323</v>
      </c>
      <c r="F10" s="6">
        <f t="shared" ref="F10:F70" si="1">D10/$D$9*100</f>
        <v>7.6643651009247886</v>
      </c>
      <c r="G10" s="6">
        <f>G11+G12+G13+G14+G15+G16+G17+G18+G19+G20</f>
        <v>17985423.588190001</v>
      </c>
      <c r="H10" s="6">
        <f>H11+H12+H13+H14+H15+H16+H17+H18+H19+H20</f>
        <v>10581572.279310001</v>
      </c>
      <c r="I10" s="6">
        <f t="shared" ref="I10:I28" si="2">H10/G10*100</f>
        <v>58.834156601450935</v>
      </c>
      <c r="J10" s="6">
        <f t="shared" ref="J10:J73" si="3">H10/$D$9*100</f>
        <v>7.3204004858352283</v>
      </c>
      <c r="K10" s="6">
        <f t="shared" ref="K10:K71" si="4">D10/H10*100</f>
        <v>104.6987130793612</v>
      </c>
    </row>
    <row r="11" spans="1:11" ht="38.25" outlineLevel="1" x14ac:dyDescent="0.2">
      <c r="A11" s="4" t="s">
        <v>3</v>
      </c>
      <c r="B11" s="12" t="s">
        <v>4</v>
      </c>
      <c r="C11" s="7">
        <v>136339.9</v>
      </c>
      <c r="D11" s="7">
        <v>88882.3</v>
      </c>
      <c r="E11" s="7">
        <f t="shared" si="0"/>
        <v>65.191701035426902</v>
      </c>
      <c r="F11" s="7">
        <f t="shared" si="1"/>
        <v>6.1489352898374768E-2</v>
      </c>
      <c r="G11" s="7">
        <v>124977.30481999999</v>
      </c>
      <c r="H11" s="7">
        <v>80276.612129999994</v>
      </c>
      <c r="I11" s="7">
        <f t="shared" si="2"/>
        <v>64.232951931248081</v>
      </c>
      <c r="J11" s="7">
        <f t="shared" si="3"/>
        <v>5.5535882090669599E-2</v>
      </c>
      <c r="K11" s="7">
        <f t="shared" si="4"/>
        <v>110.7200436611151</v>
      </c>
    </row>
    <row r="12" spans="1:11" ht="51" outlineLevel="1" x14ac:dyDescent="0.2">
      <c r="A12" s="4" t="s">
        <v>5</v>
      </c>
      <c r="B12" s="12" t="s">
        <v>6</v>
      </c>
      <c r="C12" s="7">
        <v>972009.7</v>
      </c>
      <c r="D12" s="7">
        <v>528742.80000000005</v>
      </c>
      <c r="E12" s="7">
        <f t="shared" si="0"/>
        <v>54.396864558038885</v>
      </c>
      <c r="F12" s="7">
        <f t="shared" si="1"/>
        <v>0.36578770600754923</v>
      </c>
      <c r="G12" s="7">
        <v>868126.30937000003</v>
      </c>
      <c r="H12" s="7">
        <v>512593.07814</v>
      </c>
      <c r="I12" s="7">
        <f t="shared" si="2"/>
        <v>59.045909864428502</v>
      </c>
      <c r="J12" s="7">
        <f t="shared" si="3"/>
        <v>0.35461522344735286</v>
      </c>
      <c r="K12" s="7">
        <f t="shared" si="4"/>
        <v>103.15059304323833</v>
      </c>
    </row>
    <row r="13" spans="1:11" ht="51" outlineLevel="1" x14ac:dyDescent="0.2">
      <c r="A13" s="4" t="s">
        <v>7</v>
      </c>
      <c r="B13" s="12" t="s">
        <v>8</v>
      </c>
      <c r="C13" s="7">
        <v>8298384.9000000004</v>
      </c>
      <c r="D13" s="7">
        <v>5402010.4000000004</v>
      </c>
      <c r="E13" s="7">
        <f t="shared" si="0"/>
        <v>65.097129924643525</v>
      </c>
      <c r="F13" s="7">
        <f t="shared" si="1"/>
        <v>3.7371459092112902</v>
      </c>
      <c r="G13" s="7">
        <v>7609011.9883300001</v>
      </c>
      <c r="H13" s="7">
        <v>4887360.6681599999</v>
      </c>
      <c r="I13" s="7">
        <f t="shared" si="2"/>
        <v>64.231212615458915</v>
      </c>
      <c r="J13" s="7">
        <f t="shared" si="3"/>
        <v>3.3811078793654858</v>
      </c>
      <c r="K13" s="7">
        <f t="shared" si="4"/>
        <v>110.5302179802858</v>
      </c>
    </row>
    <row r="14" spans="1:11" outlineLevel="1" x14ac:dyDescent="0.2">
      <c r="A14" s="4" t="s">
        <v>9</v>
      </c>
      <c r="B14" s="12" t="s">
        <v>10</v>
      </c>
      <c r="C14" s="7">
        <v>441714</v>
      </c>
      <c r="D14" s="7">
        <v>326738.09999999998</v>
      </c>
      <c r="E14" s="7">
        <f t="shared" si="0"/>
        <v>73.970510330213671</v>
      </c>
      <c r="F14" s="7">
        <f t="shared" si="1"/>
        <v>0.22603954146376121</v>
      </c>
      <c r="G14" s="7">
        <v>398820.48941000004</v>
      </c>
      <c r="H14" s="7">
        <v>282912.44757999998</v>
      </c>
      <c r="I14" s="7">
        <f t="shared" si="2"/>
        <v>70.937290107268552</v>
      </c>
      <c r="J14" s="7">
        <f t="shared" si="3"/>
        <v>0.19572067024131432</v>
      </c>
      <c r="K14" s="7">
        <f t="shared" si="4"/>
        <v>115.4908887165904</v>
      </c>
    </row>
    <row r="15" spans="1:11" ht="38.25" outlineLevel="1" x14ac:dyDescent="0.2">
      <c r="A15" s="4" t="s">
        <v>11</v>
      </c>
      <c r="B15" s="12" t="s">
        <v>12</v>
      </c>
      <c r="C15" s="7">
        <v>591187.4</v>
      </c>
      <c r="D15" s="7">
        <v>388072.1</v>
      </c>
      <c r="E15" s="7">
        <f t="shared" si="0"/>
        <v>65.642823240143471</v>
      </c>
      <c r="F15" s="7">
        <f t="shared" si="1"/>
        <v>0.26847080135092566</v>
      </c>
      <c r="G15" s="7">
        <v>576982.79304000002</v>
      </c>
      <c r="H15" s="7">
        <v>380875.2905</v>
      </c>
      <c r="I15" s="7">
        <f t="shared" si="2"/>
        <v>66.011550967273877</v>
      </c>
      <c r="J15" s="7">
        <f t="shared" si="3"/>
        <v>0.26349200175766724</v>
      </c>
      <c r="K15" s="7">
        <f t="shared" si="4"/>
        <v>101.88954486665497</v>
      </c>
    </row>
    <row r="16" spans="1:11" ht="25.5" outlineLevel="1" x14ac:dyDescent="0.2">
      <c r="A16" s="4" t="s">
        <v>13</v>
      </c>
      <c r="B16" s="12" t="s">
        <v>14</v>
      </c>
      <c r="C16" s="7">
        <v>264064.7</v>
      </c>
      <c r="D16" s="7">
        <v>174727.7</v>
      </c>
      <c r="E16" s="7">
        <f t="shared" si="0"/>
        <v>66.168518548673873</v>
      </c>
      <c r="F16" s="7">
        <f t="shared" si="1"/>
        <v>0.12087775863609918</v>
      </c>
      <c r="G16" s="7">
        <v>404022.42644000001</v>
      </c>
      <c r="H16" s="7">
        <v>320341.25264999998</v>
      </c>
      <c r="I16" s="7">
        <f t="shared" si="2"/>
        <v>79.287987915089857</v>
      </c>
      <c r="J16" s="7">
        <f t="shared" si="3"/>
        <v>0.22161416088583757</v>
      </c>
      <c r="K16" s="7">
        <f t="shared" si="4"/>
        <v>54.544239480422107</v>
      </c>
    </row>
    <row r="17" spans="1:11" ht="25.5" outlineLevel="1" x14ac:dyDescent="0.2">
      <c r="A17" s="4" t="s">
        <v>165</v>
      </c>
      <c r="B17" s="12" t="s">
        <v>172</v>
      </c>
      <c r="C17" s="7">
        <v>170</v>
      </c>
      <c r="D17" s="7">
        <v>0</v>
      </c>
      <c r="E17" s="7">
        <f t="shared" si="0"/>
        <v>0</v>
      </c>
      <c r="F17" s="7">
        <f t="shared" si="1"/>
        <v>0</v>
      </c>
      <c r="G17" s="7">
        <v>166</v>
      </c>
      <c r="H17" s="7">
        <v>0</v>
      </c>
      <c r="I17" s="7">
        <f t="shared" si="2"/>
        <v>0</v>
      </c>
      <c r="J17" s="7">
        <f t="shared" si="3"/>
        <v>0</v>
      </c>
      <c r="K17" s="7">
        <v>0</v>
      </c>
    </row>
    <row r="18" spans="1:11" outlineLevel="1" x14ac:dyDescent="0.2">
      <c r="A18" s="4" t="s">
        <v>15</v>
      </c>
      <c r="B18" s="12" t="s">
        <v>16</v>
      </c>
      <c r="C18" s="7">
        <v>756011.7</v>
      </c>
      <c r="D18" s="7">
        <v>0</v>
      </c>
      <c r="E18" s="7">
        <f t="shared" si="0"/>
        <v>0</v>
      </c>
      <c r="F18" s="7">
        <f t="shared" si="1"/>
        <v>0</v>
      </c>
      <c r="G18" s="7">
        <v>528226.60904000001</v>
      </c>
      <c r="H18" s="7">
        <v>0</v>
      </c>
      <c r="I18" s="7">
        <f t="shared" si="2"/>
        <v>0</v>
      </c>
      <c r="J18" s="7">
        <f t="shared" si="3"/>
        <v>0</v>
      </c>
      <c r="K18" s="7">
        <v>0</v>
      </c>
    </row>
    <row r="19" spans="1:11" ht="25.5" outlineLevel="1" x14ac:dyDescent="0.2">
      <c r="A19" s="4" t="s">
        <v>17</v>
      </c>
      <c r="B19" s="12" t="s">
        <v>18</v>
      </c>
      <c r="C19" s="7">
        <v>0</v>
      </c>
      <c r="D19" s="7">
        <v>0</v>
      </c>
      <c r="E19" s="7">
        <v>0</v>
      </c>
      <c r="F19" s="7">
        <f t="shared" si="1"/>
        <v>0</v>
      </c>
      <c r="G19" s="7">
        <v>5050</v>
      </c>
      <c r="H19" s="7">
        <v>0</v>
      </c>
      <c r="I19" s="7">
        <f t="shared" si="2"/>
        <v>0</v>
      </c>
      <c r="J19" s="7">
        <f t="shared" si="3"/>
        <v>0</v>
      </c>
      <c r="K19" s="7">
        <v>0</v>
      </c>
    </row>
    <row r="20" spans="1:11" outlineLevel="1" x14ac:dyDescent="0.2">
      <c r="A20" s="4" t="s">
        <v>19</v>
      </c>
      <c r="B20" s="12" t="s">
        <v>20</v>
      </c>
      <c r="C20" s="7">
        <v>7503489.9000000004</v>
      </c>
      <c r="D20" s="7">
        <v>4169596.6</v>
      </c>
      <c r="E20" s="7">
        <f t="shared" si="0"/>
        <v>55.568764076033474</v>
      </c>
      <c r="F20" s="7">
        <f t="shared" si="1"/>
        <v>2.8845540313567897</v>
      </c>
      <c r="G20" s="7">
        <v>7470039.6677399995</v>
      </c>
      <c r="H20" s="7">
        <v>4117212.9301499999</v>
      </c>
      <c r="I20" s="7">
        <f t="shared" si="2"/>
        <v>55.116346274980756</v>
      </c>
      <c r="J20" s="7">
        <f t="shared" si="3"/>
        <v>2.8483146680468998</v>
      </c>
      <c r="K20" s="7">
        <f t="shared" si="4"/>
        <v>101.27230898033956</v>
      </c>
    </row>
    <row r="21" spans="1:11" x14ac:dyDescent="0.2">
      <c r="A21" s="3" t="s">
        <v>21</v>
      </c>
      <c r="B21" s="13" t="s">
        <v>22</v>
      </c>
      <c r="C21" s="6">
        <f>C22</f>
        <v>78850.5</v>
      </c>
      <c r="D21" s="6">
        <f>D22</f>
        <v>48844.1</v>
      </c>
      <c r="E21" s="6">
        <f t="shared" si="0"/>
        <v>61.945200093848484</v>
      </c>
      <c r="F21" s="6">
        <f t="shared" si="1"/>
        <v>3.3790665879522772E-2</v>
      </c>
      <c r="G21" s="6">
        <f>G22</f>
        <v>71362.100000000006</v>
      </c>
      <c r="H21" s="6">
        <f>H22</f>
        <v>46313.966039999999</v>
      </c>
      <c r="I21" s="6">
        <f t="shared" si="2"/>
        <v>64.899948347932579</v>
      </c>
      <c r="J21" s="6">
        <f t="shared" si="3"/>
        <v>3.2040302759457219E-2</v>
      </c>
      <c r="K21" s="6">
        <f t="shared" si="4"/>
        <v>105.46300430806292</v>
      </c>
    </row>
    <row r="22" spans="1:11" outlineLevel="1" x14ac:dyDescent="0.2">
      <c r="A22" s="4" t="s">
        <v>23</v>
      </c>
      <c r="B22" s="12" t="s">
        <v>24</v>
      </c>
      <c r="C22" s="7">
        <v>78850.5</v>
      </c>
      <c r="D22" s="7">
        <v>48844.1</v>
      </c>
      <c r="E22" s="7">
        <f t="shared" si="0"/>
        <v>61.945200093848484</v>
      </c>
      <c r="F22" s="7">
        <f t="shared" si="1"/>
        <v>3.3790665879522772E-2</v>
      </c>
      <c r="G22" s="7">
        <v>71362.100000000006</v>
      </c>
      <c r="H22" s="7">
        <v>46313.966039999999</v>
      </c>
      <c r="I22" s="7">
        <f t="shared" si="2"/>
        <v>64.899948347932579</v>
      </c>
      <c r="J22" s="7">
        <f t="shared" si="3"/>
        <v>3.2040302759457219E-2</v>
      </c>
      <c r="K22" s="7">
        <f t="shared" si="4"/>
        <v>105.46300430806292</v>
      </c>
    </row>
    <row r="23" spans="1:11" ht="26.45" customHeight="1" x14ac:dyDescent="0.2">
      <c r="A23" s="3" t="s">
        <v>25</v>
      </c>
      <c r="B23" s="13" t="s">
        <v>26</v>
      </c>
      <c r="C23" s="6">
        <f>C24+C25+C26</f>
        <v>3008179.3</v>
      </c>
      <c r="D23" s="6">
        <f>D24+D25+D26</f>
        <v>1942152</v>
      </c>
      <c r="E23" s="6">
        <f t="shared" si="0"/>
        <v>64.5623749887515</v>
      </c>
      <c r="F23" s="6">
        <f t="shared" si="1"/>
        <v>1.3435933780998506</v>
      </c>
      <c r="G23" s="6">
        <f>G24+G25+G26</f>
        <v>3244166.2705099997</v>
      </c>
      <c r="H23" s="6">
        <f>H24+H25+H26</f>
        <v>2120662.4479999999</v>
      </c>
      <c r="I23" s="6">
        <f t="shared" si="2"/>
        <v>65.368488270073186</v>
      </c>
      <c r="J23" s="6">
        <f t="shared" si="3"/>
        <v>1.4670880663912085</v>
      </c>
      <c r="K23" s="6">
        <f t="shared" si="4"/>
        <v>91.5823261656586</v>
      </c>
    </row>
    <row r="24" spans="1:11" ht="38.25" outlineLevel="1" x14ac:dyDescent="0.2">
      <c r="A24" s="4" t="s">
        <v>27</v>
      </c>
      <c r="B24" s="12" t="s">
        <v>28</v>
      </c>
      <c r="C24" s="7">
        <v>690421.4</v>
      </c>
      <c r="D24" s="7">
        <v>381416.8</v>
      </c>
      <c r="E24" s="7">
        <f t="shared" si="0"/>
        <v>55.244058194024689</v>
      </c>
      <c r="F24" s="7">
        <f t="shared" si="1"/>
        <v>0.26386662154972168</v>
      </c>
      <c r="G24" s="7">
        <v>998963.57313999999</v>
      </c>
      <c r="H24" s="7">
        <v>587454.12472000008</v>
      </c>
      <c r="I24" s="7">
        <f t="shared" si="2"/>
        <v>58.806360964041993</v>
      </c>
      <c r="J24" s="7">
        <f t="shared" si="3"/>
        <v>0.40640458208792923</v>
      </c>
      <c r="K24" s="7">
        <f t="shared" si="4"/>
        <v>64.927078379404648</v>
      </c>
    </row>
    <row r="25" spans="1:11" outlineLevel="1" x14ac:dyDescent="0.2">
      <c r="A25" s="4" t="s">
        <v>29</v>
      </c>
      <c r="B25" s="12" t="s">
        <v>30</v>
      </c>
      <c r="C25" s="7">
        <v>1769120.2</v>
      </c>
      <c r="D25" s="7">
        <v>1188027.3</v>
      </c>
      <c r="E25" s="7">
        <f t="shared" si="0"/>
        <v>67.153565936333777</v>
      </c>
      <c r="F25" s="7">
        <f t="shared" si="1"/>
        <v>0.82188500863055247</v>
      </c>
      <c r="G25" s="7">
        <v>1672988.4818199999</v>
      </c>
      <c r="H25" s="7">
        <v>1112357.5339200001</v>
      </c>
      <c r="I25" s="7">
        <f t="shared" si="2"/>
        <v>66.48925237727255</v>
      </c>
      <c r="J25" s="7">
        <f t="shared" si="3"/>
        <v>0.76953617258298623</v>
      </c>
      <c r="K25" s="7">
        <f t="shared" si="4"/>
        <v>106.8026478692814</v>
      </c>
    </row>
    <row r="26" spans="1:11" ht="26.45" customHeight="1" outlineLevel="1" x14ac:dyDescent="0.2">
      <c r="A26" s="4" t="s">
        <v>31</v>
      </c>
      <c r="B26" s="12" t="s">
        <v>32</v>
      </c>
      <c r="C26" s="7">
        <v>548637.69999999995</v>
      </c>
      <c r="D26" s="7">
        <v>372707.9</v>
      </c>
      <c r="E26" s="7">
        <f t="shared" si="0"/>
        <v>67.933337428324748</v>
      </c>
      <c r="F26" s="7">
        <f t="shared" si="1"/>
        <v>0.25784174791957648</v>
      </c>
      <c r="G26" s="7">
        <v>572214.21554999996</v>
      </c>
      <c r="H26" s="7">
        <v>420850.78936</v>
      </c>
      <c r="I26" s="7">
        <f t="shared" si="2"/>
        <v>73.547768986390409</v>
      </c>
      <c r="J26" s="7">
        <f t="shared" si="3"/>
        <v>0.29114731172029329</v>
      </c>
      <c r="K26" s="7">
        <f t="shared" si="4"/>
        <v>88.560580001949802</v>
      </c>
    </row>
    <row r="27" spans="1:11" x14ac:dyDescent="0.2">
      <c r="A27" s="3" t="s">
        <v>33</v>
      </c>
      <c r="B27" s="13" t="s">
        <v>34</v>
      </c>
      <c r="C27" s="6">
        <f>C28+C29+C30+C31+C32+C33+C34+C35+C36+C37+C38</f>
        <v>37529264.399999999</v>
      </c>
      <c r="D27" s="6">
        <f>D28+D29+D30+D31+D32+D33+D34+D35+D36+D37+D38</f>
        <v>22092584.899999999</v>
      </c>
      <c r="E27" s="6">
        <f t="shared" si="0"/>
        <v>58.867620384267369</v>
      </c>
      <c r="F27" s="6">
        <f t="shared" si="1"/>
        <v>15.283793841444309</v>
      </c>
      <c r="G27" s="6">
        <f>G28+G29+G30+G31+G32+G33+G34+G35+G36+G37+G38</f>
        <v>34554505.271010004</v>
      </c>
      <c r="H27" s="6">
        <f>H28+H29+H30+H31+H32+H33+H34+H35+H36+H37+H38</f>
        <v>18945185.567089997</v>
      </c>
      <c r="I27" s="6">
        <f t="shared" si="2"/>
        <v>54.826962268750322</v>
      </c>
      <c r="J27" s="6">
        <f t="shared" si="3"/>
        <v>13.106402524012015</v>
      </c>
      <c r="K27" s="6">
        <f t="shared" si="4"/>
        <v>116.61318819899765</v>
      </c>
    </row>
    <row r="28" spans="1:11" outlineLevel="1" x14ac:dyDescent="0.2">
      <c r="A28" s="4" t="s">
        <v>35</v>
      </c>
      <c r="B28" s="12" t="s">
        <v>36</v>
      </c>
      <c r="C28" s="7">
        <v>471762.6</v>
      </c>
      <c r="D28" s="7">
        <v>343532.79999999999</v>
      </c>
      <c r="E28" s="7">
        <f t="shared" si="0"/>
        <v>72.81899836909497</v>
      </c>
      <c r="F28" s="7">
        <f t="shared" si="1"/>
        <v>0.23765822409373741</v>
      </c>
      <c r="G28" s="7">
        <v>189811.89337000001</v>
      </c>
      <c r="H28" s="7">
        <v>135004.06094999998</v>
      </c>
      <c r="I28" s="7">
        <f t="shared" si="2"/>
        <v>71.125185336430306</v>
      </c>
      <c r="J28" s="7">
        <f t="shared" si="3"/>
        <v>9.3396686927186237E-2</v>
      </c>
      <c r="K28" s="7">
        <f t="shared" si="4"/>
        <v>254.46108626853126</v>
      </c>
    </row>
    <row r="29" spans="1:11" outlineLevel="1" x14ac:dyDescent="0.2">
      <c r="A29" s="4" t="s">
        <v>166</v>
      </c>
      <c r="B29" s="12" t="s">
        <v>157</v>
      </c>
      <c r="C29" s="7">
        <v>326</v>
      </c>
      <c r="D29" s="7">
        <v>0</v>
      </c>
      <c r="E29" s="7">
        <v>0</v>
      </c>
      <c r="F29" s="7">
        <f t="shared" si="1"/>
        <v>0</v>
      </c>
      <c r="G29" s="7">
        <v>364.97</v>
      </c>
      <c r="H29" s="7">
        <v>66.632999999999996</v>
      </c>
      <c r="I29" s="7">
        <v>0</v>
      </c>
      <c r="J29" s="7">
        <f t="shared" si="3"/>
        <v>4.6097142532061006E-5</v>
      </c>
      <c r="K29" s="7">
        <f t="shared" si="4"/>
        <v>0</v>
      </c>
    </row>
    <row r="30" spans="1:11" outlineLevel="1" x14ac:dyDescent="0.2">
      <c r="A30" s="4" t="s">
        <v>37</v>
      </c>
      <c r="B30" s="12" t="s">
        <v>38</v>
      </c>
      <c r="C30" s="7">
        <v>6273</v>
      </c>
      <c r="D30" s="7">
        <v>0</v>
      </c>
      <c r="E30" s="7">
        <f t="shared" si="0"/>
        <v>0</v>
      </c>
      <c r="F30" s="7">
        <f t="shared" si="1"/>
        <v>0</v>
      </c>
      <c r="G30" s="7">
        <v>8761</v>
      </c>
      <c r="H30" s="7">
        <v>0</v>
      </c>
      <c r="I30" s="7">
        <f t="shared" ref="I30:I44" si="5">H30/G30*100</f>
        <v>0</v>
      </c>
      <c r="J30" s="7">
        <f t="shared" si="3"/>
        <v>0</v>
      </c>
      <c r="K30" s="7">
        <v>0</v>
      </c>
    </row>
    <row r="31" spans="1:11" outlineLevel="1" x14ac:dyDescent="0.2">
      <c r="A31" s="4" t="s">
        <v>39</v>
      </c>
      <c r="B31" s="12" t="s">
        <v>40</v>
      </c>
      <c r="C31" s="7">
        <v>5239152.5</v>
      </c>
      <c r="D31" s="7">
        <v>4006126.8</v>
      </c>
      <c r="E31" s="7">
        <f t="shared" si="0"/>
        <v>76.465168746280995</v>
      </c>
      <c r="F31" s="7">
        <f t="shared" si="1"/>
        <v>2.7714645611200073</v>
      </c>
      <c r="G31" s="7">
        <v>6074879.85396</v>
      </c>
      <c r="H31" s="7">
        <v>4448163.2908100002</v>
      </c>
      <c r="I31" s="7">
        <f t="shared" si="5"/>
        <v>73.222243035973776</v>
      </c>
      <c r="J31" s="7">
        <f t="shared" si="3"/>
        <v>3.0772682788160535</v>
      </c>
      <c r="K31" s="7">
        <f t="shared" si="4"/>
        <v>90.062494069782531</v>
      </c>
    </row>
    <row r="32" spans="1:11" outlineLevel="1" x14ac:dyDescent="0.2">
      <c r="A32" s="4" t="s">
        <v>41</v>
      </c>
      <c r="B32" s="12" t="s">
        <v>42</v>
      </c>
      <c r="C32" s="7">
        <v>112485.4</v>
      </c>
      <c r="D32" s="7">
        <v>30745.1</v>
      </c>
      <c r="E32" s="7">
        <f t="shared" si="0"/>
        <v>27.332524932124524</v>
      </c>
      <c r="F32" s="7">
        <f t="shared" si="1"/>
        <v>2.1269660031252812E-2</v>
      </c>
      <c r="G32" s="7">
        <v>66750.399999999994</v>
      </c>
      <c r="H32" s="7">
        <v>6862.2344199999998</v>
      </c>
      <c r="I32" s="7">
        <f t="shared" si="5"/>
        <v>10.280439398115968</v>
      </c>
      <c r="J32" s="7">
        <f t="shared" si="3"/>
        <v>4.7473383780882597E-3</v>
      </c>
      <c r="K32" s="7">
        <f t="shared" si="4"/>
        <v>448.03336811685313</v>
      </c>
    </row>
    <row r="33" spans="1:11" outlineLevel="1" x14ac:dyDescent="0.2">
      <c r="A33" s="4" t="s">
        <v>43</v>
      </c>
      <c r="B33" s="12" t="s">
        <v>44</v>
      </c>
      <c r="C33" s="7">
        <v>1709094.3</v>
      </c>
      <c r="D33" s="7">
        <v>1099427.6000000001</v>
      </c>
      <c r="E33" s="7">
        <f t="shared" si="0"/>
        <v>64.328083008643816</v>
      </c>
      <c r="F33" s="7">
        <f t="shared" si="1"/>
        <v>0.76059116024915219</v>
      </c>
      <c r="G33" s="7">
        <v>1713247.2</v>
      </c>
      <c r="H33" s="7">
        <v>1127052.5797000001</v>
      </c>
      <c r="I33" s="7">
        <f t="shared" si="5"/>
        <v>65.78458611810369</v>
      </c>
      <c r="J33" s="7">
        <f t="shared" si="3"/>
        <v>0.77970230077526081</v>
      </c>
      <c r="K33" s="7">
        <f t="shared" si="4"/>
        <v>97.548918284952308</v>
      </c>
    </row>
    <row r="34" spans="1:11" outlineLevel="1" x14ac:dyDescent="0.2">
      <c r="A34" s="4" t="s">
        <v>45</v>
      </c>
      <c r="B34" s="12" t="s">
        <v>46</v>
      </c>
      <c r="C34" s="7">
        <v>854713.4</v>
      </c>
      <c r="D34" s="7">
        <v>431275.7</v>
      </c>
      <c r="E34" s="7">
        <f t="shared" si="0"/>
        <v>50.45851626989819</v>
      </c>
      <c r="F34" s="7">
        <f t="shared" si="1"/>
        <v>0.29835933266571196</v>
      </c>
      <c r="G34" s="7">
        <v>910083.26361000002</v>
      </c>
      <c r="H34" s="7">
        <v>440515.71235000005</v>
      </c>
      <c r="I34" s="7">
        <f t="shared" si="5"/>
        <v>48.403891156356352</v>
      </c>
      <c r="J34" s="7">
        <f t="shared" si="3"/>
        <v>0.30475163327195742</v>
      </c>
      <c r="K34" s="7">
        <f t="shared" si="4"/>
        <v>97.902455669354509</v>
      </c>
    </row>
    <row r="35" spans="1:11" outlineLevel="1" x14ac:dyDescent="0.2">
      <c r="A35" s="4" t="s">
        <v>47</v>
      </c>
      <c r="B35" s="12" t="s">
        <v>48</v>
      </c>
      <c r="C35" s="7">
        <v>22468439</v>
      </c>
      <c r="D35" s="7">
        <v>12058525</v>
      </c>
      <c r="E35" s="7">
        <f t="shared" si="0"/>
        <v>53.668726162952396</v>
      </c>
      <c r="F35" s="7">
        <f t="shared" si="1"/>
        <v>8.3421659785905025</v>
      </c>
      <c r="G35" s="7">
        <v>19071482.782159999</v>
      </c>
      <c r="H35" s="7">
        <v>9737015.3917399999</v>
      </c>
      <c r="I35" s="7">
        <f t="shared" si="5"/>
        <v>51.055366291960667</v>
      </c>
      <c r="J35" s="7">
        <f t="shared" si="3"/>
        <v>6.7361305411719501</v>
      </c>
      <c r="K35" s="7">
        <f t="shared" si="4"/>
        <v>123.84210679413488</v>
      </c>
    </row>
    <row r="36" spans="1:11" outlineLevel="1" x14ac:dyDescent="0.2">
      <c r="A36" s="4" t="s">
        <v>49</v>
      </c>
      <c r="B36" s="12" t="s">
        <v>50</v>
      </c>
      <c r="C36" s="7">
        <v>1617489.8</v>
      </c>
      <c r="D36" s="7">
        <v>803500.7</v>
      </c>
      <c r="E36" s="7">
        <f t="shared" si="0"/>
        <v>49.675781572161995</v>
      </c>
      <c r="F36" s="7">
        <f t="shared" si="1"/>
        <v>0.55586700722631111</v>
      </c>
      <c r="G36" s="7">
        <v>1406555.66016</v>
      </c>
      <c r="H36" s="7">
        <v>555484.97600000002</v>
      </c>
      <c r="I36" s="7">
        <f t="shared" si="5"/>
        <v>39.492569809630709</v>
      </c>
      <c r="J36" s="7">
        <f t="shared" si="3"/>
        <v>0.38428811719554107</v>
      </c>
      <c r="K36" s="7">
        <f t="shared" si="4"/>
        <v>144.6485026086466</v>
      </c>
    </row>
    <row r="37" spans="1:11" ht="25.5" outlineLevel="1" x14ac:dyDescent="0.2">
      <c r="A37" s="4" t="s">
        <v>51</v>
      </c>
      <c r="B37" s="12" t="s">
        <v>52</v>
      </c>
      <c r="C37" s="7">
        <v>3500</v>
      </c>
      <c r="D37" s="7">
        <v>3500</v>
      </c>
      <c r="E37" s="7">
        <f t="shared" si="0"/>
        <v>100</v>
      </c>
      <c r="F37" s="7">
        <f t="shared" si="1"/>
        <v>2.4213227509224185E-3</v>
      </c>
      <c r="G37" s="7">
        <v>16972</v>
      </c>
      <c r="H37" s="7">
        <v>5990</v>
      </c>
      <c r="I37" s="7">
        <f t="shared" si="5"/>
        <v>35.293424463822767</v>
      </c>
      <c r="J37" s="7">
        <f t="shared" si="3"/>
        <v>4.1439209365786538E-3</v>
      </c>
      <c r="K37" s="7">
        <f t="shared" si="4"/>
        <v>58.430717863105173</v>
      </c>
    </row>
    <row r="38" spans="1:11" ht="25.5" outlineLevel="1" x14ac:dyDescent="0.2">
      <c r="A38" s="4" t="s">
        <v>53</v>
      </c>
      <c r="B38" s="12" t="s">
        <v>54</v>
      </c>
      <c r="C38" s="7">
        <v>5046028.4000000004</v>
      </c>
      <c r="D38" s="7">
        <v>3315951.2</v>
      </c>
      <c r="E38" s="7">
        <f t="shared" si="0"/>
        <v>65.714081197006351</v>
      </c>
      <c r="F38" s="7">
        <f t="shared" si="1"/>
        <v>2.2939965947167131</v>
      </c>
      <c r="G38" s="7">
        <v>5095596.2477500001</v>
      </c>
      <c r="H38" s="7">
        <v>2489030.6881200001</v>
      </c>
      <c r="I38" s="7">
        <f t="shared" si="5"/>
        <v>48.846701486976144</v>
      </c>
      <c r="J38" s="7">
        <f t="shared" si="3"/>
        <v>1.7219276093968683</v>
      </c>
      <c r="K38" s="7">
        <f t="shared" si="4"/>
        <v>133.22259206472802</v>
      </c>
    </row>
    <row r="39" spans="1:11" x14ac:dyDescent="0.2">
      <c r="A39" s="3" t="s">
        <v>55</v>
      </c>
      <c r="B39" s="13" t="s">
        <v>56</v>
      </c>
      <c r="C39" s="6">
        <f>C40+C41+C42+C43</f>
        <v>27236368.5</v>
      </c>
      <c r="D39" s="6">
        <f>D40+D41+D42+D43</f>
        <v>14919290.699999999</v>
      </c>
      <c r="E39" s="6">
        <f t="shared" si="0"/>
        <v>54.777092254424446</v>
      </c>
      <c r="F39" s="6">
        <f t="shared" si="1"/>
        <v>10.321262285581501</v>
      </c>
      <c r="G39" s="6">
        <f>G40+G41+G42+G43</f>
        <v>26637391.392270003</v>
      </c>
      <c r="H39" s="6">
        <f>H40+H41+H42+H43</f>
        <v>13440356.751860002</v>
      </c>
      <c r="I39" s="6">
        <f t="shared" si="5"/>
        <v>50.456730367975545</v>
      </c>
      <c r="J39" s="6">
        <f t="shared" si="3"/>
        <v>9.2981261667978181</v>
      </c>
      <c r="K39" s="6">
        <f t="shared" si="4"/>
        <v>111.0036807463115</v>
      </c>
    </row>
    <row r="40" spans="1:11" outlineLevel="1" x14ac:dyDescent="0.2">
      <c r="A40" s="4" t="s">
        <v>57</v>
      </c>
      <c r="B40" s="12" t="s">
        <v>58</v>
      </c>
      <c r="C40" s="7">
        <v>6253647.2000000002</v>
      </c>
      <c r="D40" s="7">
        <v>3680299.8</v>
      </c>
      <c r="E40" s="7">
        <f t="shared" si="0"/>
        <v>58.850454499575854</v>
      </c>
      <c r="F40" s="7">
        <f t="shared" si="1"/>
        <v>2.5460553245586359</v>
      </c>
      <c r="G40" s="7">
        <v>5563875.2595500005</v>
      </c>
      <c r="H40" s="7">
        <v>2478650.4841199997</v>
      </c>
      <c r="I40" s="7">
        <f t="shared" si="5"/>
        <v>44.54899451359141</v>
      </c>
      <c r="J40" s="7">
        <f t="shared" si="3"/>
        <v>1.7147465167956062</v>
      </c>
      <c r="K40" s="7">
        <f t="shared" si="4"/>
        <v>148.47998229595586</v>
      </c>
    </row>
    <row r="41" spans="1:11" outlineLevel="1" x14ac:dyDescent="0.2">
      <c r="A41" s="4" t="s">
        <v>59</v>
      </c>
      <c r="B41" s="12" t="s">
        <v>60</v>
      </c>
      <c r="C41" s="7">
        <v>11256296</v>
      </c>
      <c r="D41" s="7">
        <v>6196843.4000000004</v>
      </c>
      <c r="E41" s="7">
        <f t="shared" si="0"/>
        <v>55.052242762628133</v>
      </c>
      <c r="F41" s="7">
        <f t="shared" si="1"/>
        <v>4.2870165452352671</v>
      </c>
      <c r="G41" s="7">
        <v>12335295.23415</v>
      </c>
      <c r="H41" s="7">
        <v>6929040.0852600001</v>
      </c>
      <c r="I41" s="7">
        <f t="shared" si="5"/>
        <v>56.172470571090194</v>
      </c>
      <c r="J41" s="7">
        <f t="shared" si="3"/>
        <v>4.7935549715695576</v>
      </c>
      <c r="K41" s="7">
        <f t="shared" si="4"/>
        <v>89.432927559221568</v>
      </c>
    </row>
    <row r="42" spans="1:11" outlineLevel="1" x14ac:dyDescent="0.2">
      <c r="A42" s="4" t="s">
        <v>61</v>
      </c>
      <c r="B42" s="12" t="s">
        <v>62</v>
      </c>
      <c r="C42" s="7">
        <v>8358675.4000000004</v>
      </c>
      <c r="D42" s="7">
        <v>4051490.2</v>
      </c>
      <c r="E42" s="7">
        <f t="shared" si="0"/>
        <v>48.470481339662982</v>
      </c>
      <c r="F42" s="7">
        <f t="shared" si="1"/>
        <v>2.8028472561140627</v>
      </c>
      <c r="G42" s="7">
        <v>7733530.2485600002</v>
      </c>
      <c r="H42" s="7">
        <v>3356661.7184600001</v>
      </c>
      <c r="I42" s="7">
        <f t="shared" si="5"/>
        <v>43.404003224594845</v>
      </c>
      <c r="J42" s="7">
        <f t="shared" si="3"/>
        <v>2.3221603960164399</v>
      </c>
      <c r="K42" s="7">
        <f t="shared" si="4"/>
        <v>120.69998527759836</v>
      </c>
    </row>
    <row r="43" spans="1:11" ht="25.5" outlineLevel="1" x14ac:dyDescent="0.2">
      <c r="A43" s="4" t="s">
        <v>63</v>
      </c>
      <c r="B43" s="12" t="s">
        <v>64</v>
      </c>
      <c r="C43" s="7">
        <v>1367749.9</v>
      </c>
      <c r="D43" s="7">
        <v>990657.3</v>
      </c>
      <c r="E43" s="7">
        <f t="shared" si="0"/>
        <v>72.429711016612046</v>
      </c>
      <c r="F43" s="7">
        <f t="shared" si="1"/>
        <v>0.68534315967353587</v>
      </c>
      <c r="G43" s="7">
        <v>1004690.65001</v>
      </c>
      <c r="H43" s="7">
        <v>676004.46401999996</v>
      </c>
      <c r="I43" s="7">
        <f t="shared" si="5"/>
        <v>67.284836781677171</v>
      </c>
      <c r="J43" s="7">
        <f t="shared" si="3"/>
        <v>0.46766428241621188</v>
      </c>
      <c r="K43" s="7">
        <f t="shared" si="4"/>
        <v>146.54597014180234</v>
      </c>
    </row>
    <row r="44" spans="1:11" x14ac:dyDescent="0.2">
      <c r="A44" s="3" t="s">
        <v>65</v>
      </c>
      <c r="B44" s="13" t="s">
        <v>66</v>
      </c>
      <c r="C44" s="6">
        <f>C45+C46+C47</f>
        <v>632802.79999999993</v>
      </c>
      <c r="D44" s="6">
        <f>D45+D46+D47</f>
        <v>211131.2</v>
      </c>
      <c r="E44" s="6">
        <f t="shared" si="0"/>
        <v>33.364454139583458</v>
      </c>
      <c r="F44" s="6">
        <f t="shared" si="1"/>
        <v>0.14606193656844324</v>
      </c>
      <c r="G44" s="6">
        <f>G45+G46+G47</f>
        <v>718809.44945000007</v>
      </c>
      <c r="H44" s="6">
        <f>H45+H46+H47</f>
        <v>303547.46827000001</v>
      </c>
      <c r="I44" s="6">
        <f t="shared" si="5"/>
        <v>42.229198364359362</v>
      </c>
      <c r="J44" s="6">
        <f t="shared" si="3"/>
        <v>0.20999611168772914</v>
      </c>
      <c r="K44" s="6">
        <f t="shared" si="4"/>
        <v>69.554590984828309</v>
      </c>
    </row>
    <row r="45" spans="1:11" outlineLevel="1" x14ac:dyDescent="0.2">
      <c r="A45" s="4" t="s">
        <v>167</v>
      </c>
      <c r="B45" s="12" t="s">
        <v>158</v>
      </c>
      <c r="C45" s="7"/>
      <c r="D45" s="7"/>
      <c r="E45" s="7">
        <v>0</v>
      </c>
      <c r="F45" s="7">
        <f t="shared" si="1"/>
        <v>0</v>
      </c>
      <c r="G45" s="7">
        <v>1500.4649999999999</v>
      </c>
      <c r="H45" s="7">
        <v>36.334150000000001</v>
      </c>
      <c r="I45" s="7">
        <v>0</v>
      </c>
      <c r="J45" s="7">
        <f t="shared" si="3"/>
        <v>2.5136201151550801E-5</v>
      </c>
      <c r="K45" s="7">
        <f t="shared" si="4"/>
        <v>0</v>
      </c>
    </row>
    <row r="46" spans="1:11" ht="25.5" outlineLevel="1" x14ac:dyDescent="0.2">
      <c r="A46" s="4" t="s">
        <v>67</v>
      </c>
      <c r="B46" s="12" t="s">
        <v>68</v>
      </c>
      <c r="C46" s="7">
        <v>130595.2</v>
      </c>
      <c r="D46" s="7">
        <v>78148.100000000006</v>
      </c>
      <c r="E46" s="7">
        <f t="shared" si="0"/>
        <v>59.839948175736936</v>
      </c>
      <c r="F46" s="7">
        <f t="shared" si="1"/>
        <v>5.4063363563245793E-2</v>
      </c>
      <c r="G46" s="7">
        <v>126893.32</v>
      </c>
      <c r="H46" s="7">
        <v>76146.847219999996</v>
      </c>
      <c r="I46" s="7">
        <f t="shared" ref="I46:I58" si="6">H46/G46*100</f>
        <v>60.008554603189509</v>
      </c>
      <c r="J46" s="7">
        <f t="shared" si="3"/>
        <v>5.2678883881371284E-2</v>
      </c>
      <c r="K46" s="7">
        <f t="shared" si="4"/>
        <v>102.62814923146861</v>
      </c>
    </row>
    <row r="47" spans="1:11" ht="25.5" outlineLevel="1" x14ac:dyDescent="0.2">
      <c r="A47" s="4" t="s">
        <v>69</v>
      </c>
      <c r="B47" s="12" t="s">
        <v>70</v>
      </c>
      <c r="C47" s="7">
        <v>502207.6</v>
      </c>
      <c r="D47" s="7">
        <v>132983.1</v>
      </c>
      <c r="E47" s="7">
        <f t="shared" si="0"/>
        <v>26.479706798543074</v>
      </c>
      <c r="F47" s="7">
        <f t="shared" si="1"/>
        <v>9.1998573005197454E-2</v>
      </c>
      <c r="G47" s="7">
        <v>590415.66445000004</v>
      </c>
      <c r="H47" s="7">
        <v>227364.28690000001</v>
      </c>
      <c r="I47" s="7">
        <f t="shared" si="6"/>
        <v>38.509189472776015</v>
      </c>
      <c r="J47" s="7">
        <f t="shared" si="3"/>
        <v>0.1572920916052063</v>
      </c>
      <c r="K47" s="7">
        <f t="shared" si="4"/>
        <v>58.489000983029939</v>
      </c>
    </row>
    <row r="48" spans="1:11" x14ac:dyDescent="0.2">
      <c r="A48" s="3" t="s">
        <v>71</v>
      </c>
      <c r="B48" s="13" t="s">
        <v>72</v>
      </c>
      <c r="C48" s="6">
        <f>C49+C50+C51+C52+C53+C54+C55+C56</f>
        <v>57881809.200000003</v>
      </c>
      <c r="D48" s="6">
        <f>D49+D50+D51+D52+D53+D54+D55+D56</f>
        <v>40346506.399999999</v>
      </c>
      <c r="E48" s="6">
        <f t="shared" si="0"/>
        <v>69.704984964429897</v>
      </c>
      <c r="F48" s="6">
        <f t="shared" si="1"/>
        <v>27.911975390444848</v>
      </c>
      <c r="G48" s="6">
        <f>G49+G50+G51+G52+G53+G54+G55+G56</f>
        <v>55428600.670469999</v>
      </c>
      <c r="H48" s="6">
        <f>H49+H50+H51+H52+H53+H54+H55+H56</f>
        <v>37104325.411139995</v>
      </c>
      <c r="I48" s="6">
        <f t="shared" si="6"/>
        <v>66.940757952252611</v>
      </c>
      <c r="J48" s="6">
        <f t="shared" si="3"/>
        <v>25.669013507320599</v>
      </c>
      <c r="K48" s="6">
        <f t="shared" si="4"/>
        <v>108.73801356832264</v>
      </c>
    </row>
    <row r="49" spans="1:11" outlineLevel="1" x14ac:dyDescent="0.2">
      <c r="A49" s="4" t="s">
        <v>73</v>
      </c>
      <c r="B49" s="12" t="s">
        <v>74</v>
      </c>
      <c r="C49" s="7">
        <v>18878598</v>
      </c>
      <c r="D49" s="7">
        <v>13339647.199999999</v>
      </c>
      <c r="E49" s="7">
        <f t="shared" si="0"/>
        <v>70.660158132505387</v>
      </c>
      <c r="F49" s="7">
        <f t="shared" si="1"/>
        <v>9.22845464418244</v>
      </c>
      <c r="G49" s="7">
        <v>17712343.4969</v>
      </c>
      <c r="H49" s="7">
        <v>12154271.61908</v>
      </c>
      <c r="I49" s="7">
        <f t="shared" si="6"/>
        <v>68.620347280455746</v>
      </c>
      <c r="J49" s="7">
        <f t="shared" si="3"/>
        <v>8.408404112048304</v>
      </c>
      <c r="K49" s="7">
        <f t="shared" si="4"/>
        <v>109.75274881185948</v>
      </c>
    </row>
    <row r="50" spans="1:11" outlineLevel="1" x14ac:dyDescent="0.2">
      <c r="A50" s="4" t="s">
        <v>75</v>
      </c>
      <c r="B50" s="12" t="s">
        <v>76</v>
      </c>
      <c r="C50" s="7">
        <v>26296742.100000001</v>
      </c>
      <c r="D50" s="7">
        <v>17691876.399999999</v>
      </c>
      <c r="E50" s="7">
        <f t="shared" si="0"/>
        <v>67.277826023931681</v>
      </c>
      <c r="F50" s="7">
        <f t="shared" si="1"/>
        <v>12.23935509537926</v>
      </c>
      <c r="G50" s="7">
        <v>25699236.132089999</v>
      </c>
      <c r="H50" s="7">
        <v>16379402.920709999</v>
      </c>
      <c r="I50" s="7">
        <f t="shared" si="6"/>
        <v>63.734979656681098</v>
      </c>
      <c r="J50" s="7">
        <f t="shared" si="3"/>
        <v>11.331377410982924</v>
      </c>
      <c r="K50" s="7">
        <f t="shared" si="4"/>
        <v>108.01295068961589</v>
      </c>
    </row>
    <row r="51" spans="1:11" outlineLevel="1" x14ac:dyDescent="0.2">
      <c r="A51" s="4" t="s">
        <v>168</v>
      </c>
      <c r="B51" s="12" t="s">
        <v>161</v>
      </c>
      <c r="C51" s="7">
        <v>4985814.5</v>
      </c>
      <c r="D51" s="7">
        <v>3619485.1</v>
      </c>
      <c r="E51" s="7">
        <f t="shared" si="0"/>
        <v>72.595663155939718</v>
      </c>
      <c r="F51" s="7">
        <f t="shared" si="1"/>
        <v>2.5039833197870585</v>
      </c>
      <c r="G51" s="7">
        <v>4453734.6660500001</v>
      </c>
      <c r="H51" s="7">
        <v>3181413.7859099996</v>
      </c>
      <c r="I51" s="7">
        <f t="shared" si="6"/>
        <v>71.432494848903588</v>
      </c>
      <c r="J51" s="7">
        <f t="shared" si="3"/>
        <v>2.2009227371206022</v>
      </c>
      <c r="K51" s="7">
        <f t="shared" si="4"/>
        <v>113.76970565822504</v>
      </c>
    </row>
    <row r="52" spans="1:11" outlineLevel="1" x14ac:dyDescent="0.2">
      <c r="A52" s="4" t="s">
        <v>77</v>
      </c>
      <c r="B52" s="12" t="s">
        <v>78</v>
      </c>
      <c r="C52" s="7">
        <v>3332555.8</v>
      </c>
      <c r="D52" s="7">
        <v>2592202.1</v>
      </c>
      <c r="E52" s="7">
        <f t="shared" si="0"/>
        <v>77.784206944111787</v>
      </c>
      <c r="F52" s="7">
        <f t="shared" si="1"/>
        <v>1.7933022627768203</v>
      </c>
      <c r="G52" s="7">
        <v>3281901.32</v>
      </c>
      <c r="H52" s="7">
        <v>2613410.6399499997</v>
      </c>
      <c r="I52" s="7">
        <f t="shared" si="6"/>
        <v>79.630993900511299</v>
      </c>
      <c r="J52" s="7">
        <f t="shared" si="3"/>
        <v>1.807974468575329</v>
      </c>
      <c r="K52" s="7">
        <f t="shared" si="4"/>
        <v>99.188472732689064</v>
      </c>
    </row>
    <row r="53" spans="1:11" ht="25.5" outlineLevel="1" x14ac:dyDescent="0.2">
      <c r="A53" s="4" t="s">
        <v>79</v>
      </c>
      <c r="B53" s="12" t="s">
        <v>80</v>
      </c>
      <c r="C53" s="7">
        <v>380969.9</v>
      </c>
      <c r="D53" s="7">
        <v>286961.2</v>
      </c>
      <c r="E53" s="7">
        <f t="shared" si="0"/>
        <v>75.323851044400087</v>
      </c>
      <c r="F53" s="7">
        <f t="shared" si="1"/>
        <v>0.19852162348342811</v>
      </c>
      <c r="G53" s="7">
        <v>294832.51449999999</v>
      </c>
      <c r="H53" s="7">
        <v>223808.90901</v>
      </c>
      <c r="I53" s="7">
        <f t="shared" si="6"/>
        <v>75.910524790507807</v>
      </c>
      <c r="J53" s="7">
        <f t="shared" si="3"/>
        <v>0.154832458070011</v>
      </c>
      <c r="K53" s="7">
        <f t="shared" si="4"/>
        <v>128.21705859223786</v>
      </c>
    </row>
    <row r="54" spans="1:11" ht="25.5" outlineLevel="1" x14ac:dyDescent="0.2">
      <c r="A54" s="4" t="s">
        <v>81</v>
      </c>
      <c r="B54" s="12" t="s">
        <v>82</v>
      </c>
      <c r="C54" s="7">
        <v>948165.6</v>
      </c>
      <c r="D54" s="7">
        <v>766428.3</v>
      </c>
      <c r="E54" s="7">
        <f t="shared" si="0"/>
        <v>80.832746937876678</v>
      </c>
      <c r="F54" s="7">
        <f t="shared" si="1"/>
        <v>0.53022007992594078</v>
      </c>
      <c r="G54" s="7">
        <v>971818.13</v>
      </c>
      <c r="H54" s="7">
        <v>709915.73</v>
      </c>
      <c r="I54" s="7">
        <f t="shared" si="6"/>
        <v>73.050266102773776</v>
      </c>
      <c r="J54" s="7">
        <f t="shared" si="3"/>
        <v>0.491124316653342</v>
      </c>
      <c r="K54" s="7">
        <f t="shared" si="4"/>
        <v>107.96046172973234</v>
      </c>
    </row>
    <row r="55" spans="1:11" outlineLevel="1" x14ac:dyDescent="0.2">
      <c r="A55" s="4" t="s">
        <v>83</v>
      </c>
      <c r="B55" s="12" t="s">
        <v>84</v>
      </c>
      <c r="C55" s="7">
        <v>1537050.1</v>
      </c>
      <c r="D55" s="7">
        <v>1020421.7</v>
      </c>
      <c r="E55" s="7">
        <f t="shared" si="0"/>
        <v>66.388317466034437</v>
      </c>
      <c r="F55" s="7">
        <f t="shared" si="1"/>
        <v>0.7059343650699802</v>
      </c>
      <c r="G55" s="7">
        <v>1521756.57293</v>
      </c>
      <c r="H55" s="7">
        <v>902735.98277999996</v>
      </c>
      <c r="I55" s="7">
        <f t="shared" si="6"/>
        <v>59.321970336022019</v>
      </c>
      <c r="J55" s="7">
        <f t="shared" si="3"/>
        <v>0.62451862090900645</v>
      </c>
      <c r="K55" s="7">
        <f t="shared" si="4"/>
        <v>113.0365599095301</v>
      </c>
    </row>
    <row r="56" spans="1:11" outlineLevel="1" x14ac:dyDescent="0.2">
      <c r="A56" s="4" t="s">
        <v>85</v>
      </c>
      <c r="B56" s="12" t="s">
        <v>86</v>
      </c>
      <c r="C56" s="7">
        <v>1521913.2</v>
      </c>
      <c r="D56" s="7">
        <v>1029484.4</v>
      </c>
      <c r="E56" s="7">
        <f t="shared" si="0"/>
        <v>67.644094288688734</v>
      </c>
      <c r="F56" s="7">
        <f t="shared" si="1"/>
        <v>0.71220399983991878</v>
      </c>
      <c r="G56" s="7">
        <v>1492977.838</v>
      </c>
      <c r="H56" s="7">
        <v>939365.82370000007</v>
      </c>
      <c r="I56" s="7">
        <f t="shared" si="6"/>
        <v>62.918939571023969</v>
      </c>
      <c r="J56" s="7">
        <f t="shared" si="3"/>
        <v>0.64985938296108225</v>
      </c>
      <c r="K56" s="7">
        <f t="shared" si="4"/>
        <v>109.59355493103192</v>
      </c>
    </row>
    <row r="57" spans="1:11" x14ac:dyDescent="0.2">
      <c r="A57" s="3" t="s">
        <v>87</v>
      </c>
      <c r="B57" s="13" t="s">
        <v>88</v>
      </c>
      <c r="C57" s="6">
        <f>C58+C59+C60</f>
        <v>8866402.0999999996</v>
      </c>
      <c r="D57" s="6">
        <f>D58+D59+D60</f>
        <v>5559754.7999999998</v>
      </c>
      <c r="E57" s="6">
        <f t="shared" si="0"/>
        <v>62.705872543272093</v>
      </c>
      <c r="F57" s="6">
        <f t="shared" si="1"/>
        <v>3.8462745105114631</v>
      </c>
      <c r="G57" s="6">
        <f>G58+G59+G60</f>
        <v>8524339.96239</v>
      </c>
      <c r="H57" s="6">
        <f>H58+H59+H60</f>
        <v>5058851.0375500005</v>
      </c>
      <c r="I57" s="6">
        <f t="shared" si="6"/>
        <v>59.345955931720397</v>
      </c>
      <c r="J57" s="6">
        <f t="shared" si="3"/>
        <v>3.4997460316420854</v>
      </c>
      <c r="K57" s="6">
        <f t="shared" si="4"/>
        <v>109.90153216080043</v>
      </c>
    </row>
    <row r="58" spans="1:11" outlineLevel="1" x14ac:dyDescent="0.2">
      <c r="A58" s="4" t="s">
        <v>89</v>
      </c>
      <c r="B58" s="12" t="s">
        <v>90</v>
      </c>
      <c r="C58" s="7">
        <v>8624044.1999999993</v>
      </c>
      <c r="D58" s="7">
        <v>5412633.7999999998</v>
      </c>
      <c r="E58" s="7">
        <f t="shared" si="0"/>
        <v>62.762129628231733</v>
      </c>
      <c r="F58" s="7">
        <f t="shared" si="1"/>
        <v>3.7444952463861898</v>
      </c>
      <c r="G58" s="7">
        <v>8331925.4586699996</v>
      </c>
      <c r="H58" s="7">
        <v>4934402.2008400001</v>
      </c>
      <c r="I58" s="7">
        <f t="shared" si="6"/>
        <v>59.222831809007367</v>
      </c>
      <c r="J58" s="7">
        <f t="shared" si="3"/>
        <v>3.4136515174558699</v>
      </c>
      <c r="K58" s="7">
        <f t="shared" si="4"/>
        <v>109.69178392224673</v>
      </c>
    </row>
    <row r="59" spans="1:11" outlineLevel="1" x14ac:dyDescent="0.2">
      <c r="A59" s="4" t="s">
        <v>91</v>
      </c>
      <c r="B59" s="12" t="s">
        <v>92</v>
      </c>
      <c r="C59" s="7">
        <v>20000</v>
      </c>
      <c r="D59" s="7">
        <v>4000</v>
      </c>
      <c r="E59" s="7">
        <v>0</v>
      </c>
      <c r="F59" s="7">
        <f t="shared" si="1"/>
        <v>2.7672260010541926E-3</v>
      </c>
      <c r="G59" s="7">
        <v>4400</v>
      </c>
      <c r="H59" s="7">
        <v>0</v>
      </c>
      <c r="I59" s="7">
        <v>0</v>
      </c>
      <c r="J59" s="7">
        <f t="shared" si="3"/>
        <v>0</v>
      </c>
      <c r="K59" s="7">
        <v>0</v>
      </c>
    </row>
    <row r="60" spans="1:11" ht="25.5" outlineLevel="1" x14ac:dyDescent="0.2">
      <c r="A60" s="4" t="s">
        <v>93</v>
      </c>
      <c r="B60" s="12" t="s">
        <v>94</v>
      </c>
      <c r="C60" s="7">
        <v>222357.9</v>
      </c>
      <c r="D60" s="7">
        <v>143121</v>
      </c>
      <c r="E60" s="7">
        <f t="shared" si="0"/>
        <v>64.365151856533998</v>
      </c>
      <c r="F60" s="7">
        <f t="shared" si="1"/>
        <v>9.901203812421927E-2</v>
      </c>
      <c r="G60" s="7">
        <v>188014.50372000001</v>
      </c>
      <c r="H60" s="7">
        <v>124448.83670999999</v>
      </c>
      <c r="I60" s="7">
        <f t="shared" ref="I60:I78" si="7">H60/G60*100</f>
        <v>66.191083266286213</v>
      </c>
      <c r="J60" s="7">
        <f t="shared" si="3"/>
        <v>8.609451418621486E-2</v>
      </c>
      <c r="K60" s="7">
        <f t="shared" si="4"/>
        <v>115.00388736739362</v>
      </c>
    </row>
    <row r="61" spans="1:11" x14ac:dyDescent="0.2">
      <c r="A61" s="3" t="s">
        <v>95</v>
      </c>
      <c r="B61" s="13" t="s">
        <v>96</v>
      </c>
      <c r="C61" s="6">
        <f>C62+C63+C64+C65+C66+C67+C68</f>
        <v>23214636.399999999</v>
      </c>
      <c r="D61" s="6">
        <f>D62+D63+D64+D65+D66+D67+D68</f>
        <v>17385405.600000001</v>
      </c>
      <c r="E61" s="6">
        <f t="shared" si="0"/>
        <v>74.889846648642759</v>
      </c>
      <c r="F61" s="6">
        <f t="shared" si="1"/>
        <v>12.027336603798293</v>
      </c>
      <c r="G61" s="6">
        <f>G62+G63+G64+G65+G66+G67+G68</f>
        <v>26513396.606200002</v>
      </c>
      <c r="H61" s="6">
        <f>H62+H63+H64+H65+H66+H67+H68</f>
        <v>21037216.851860002</v>
      </c>
      <c r="I61" s="6">
        <f t="shared" si="7"/>
        <v>79.345612198704757</v>
      </c>
      <c r="J61" s="6">
        <f t="shared" si="3"/>
        <v>14.553683365570604</v>
      </c>
      <c r="K61" s="6">
        <f t="shared" si="4"/>
        <v>82.641186438418416</v>
      </c>
    </row>
    <row r="62" spans="1:11" outlineLevel="1" x14ac:dyDescent="0.2">
      <c r="A62" s="4" t="s">
        <v>97</v>
      </c>
      <c r="B62" s="12" t="s">
        <v>98</v>
      </c>
      <c r="C62" s="7">
        <v>7038557.0999999996</v>
      </c>
      <c r="D62" s="7">
        <v>4639744.3</v>
      </c>
      <c r="E62" s="7">
        <f t="shared" si="0"/>
        <v>65.918969386495419</v>
      </c>
      <c r="F62" s="7">
        <f t="shared" si="1"/>
        <v>3.2098052663007457</v>
      </c>
      <c r="G62" s="7">
        <v>10192546.901729999</v>
      </c>
      <c r="H62" s="7">
        <v>7112254.1374700004</v>
      </c>
      <c r="I62" s="7">
        <f t="shared" si="7"/>
        <v>69.778968947033491</v>
      </c>
      <c r="J62" s="7">
        <f t="shared" si="3"/>
        <v>4.9203036438280616</v>
      </c>
      <c r="K62" s="7">
        <f t="shared" si="4"/>
        <v>65.235918322379689</v>
      </c>
    </row>
    <row r="63" spans="1:11" outlineLevel="1" x14ac:dyDescent="0.2">
      <c r="A63" s="4" t="s">
        <v>99</v>
      </c>
      <c r="B63" s="12" t="s">
        <v>100</v>
      </c>
      <c r="C63" s="7">
        <v>7035396.7999999998</v>
      </c>
      <c r="D63" s="7">
        <v>4769884.0999999996</v>
      </c>
      <c r="E63" s="7">
        <f t="shared" si="0"/>
        <v>67.798366397755984</v>
      </c>
      <c r="F63" s="7">
        <f t="shared" si="1"/>
        <v>3.2998368258837436</v>
      </c>
      <c r="G63" s="7">
        <v>5937824.3116800003</v>
      </c>
      <c r="H63" s="7">
        <v>4342039.5790100005</v>
      </c>
      <c r="I63" s="7">
        <f t="shared" si="7"/>
        <v>73.125093487003141</v>
      </c>
      <c r="J63" s="7">
        <f t="shared" si="3"/>
        <v>3.0038512051607182</v>
      </c>
      <c r="K63" s="7">
        <f t="shared" si="4"/>
        <v>109.85353802526943</v>
      </c>
    </row>
    <row r="64" spans="1:11" ht="25.5" outlineLevel="1" x14ac:dyDescent="0.2">
      <c r="A64" s="4" t="s">
        <v>101</v>
      </c>
      <c r="B64" s="12" t="s">
        <v>102</v>
      </c>
      <c r="C64" s="7">
        <v>66975</v>
      </c>
      <c r="D64" s="7">
        <v>44120</v>
      </c>
      <c r="E64" s="7">
        <f t="shared" si="0"/>
        <v>65.875326614408351</v>
      </c>
      <c r="F64" s="7">
        <f t="shared" si="1"/>
        <v>3.0522502791627742E-2</v>
      </c>
      <c r="G64" s="7">
        <v>66017.851999999999</v>
      </c>
      <c r="H64" s="7">
        <v>43537.350350000001</v>
      </c>
      <c r="I64" s="7">
        <f t="shared" si="7"/>
        <v>65.947844455769328</v>
      </c>
      <c r="J64" s="7">
        <f t="shared" si="3"/>
        <v>3.0119421976381462E-2</v>
      </c>
      <c r="K64" s="7">
        <f t="shared" si="4"/>
        <v>101.33827540104309</v>
      </c>
    </row>
    <row r="65" spans="1:11" outlineLevel="1" x14ac:dyDescent="0.2">
      <c r="A65" s="4" t="s">
        <v>103</v>
      </c>
      <c r="B65" s="12" t="s">
        <v>104</v>
      </c>
      <c r="C65" s="7">
        <v>905550</v>
      </c>
      <c r="D65" s="7">
        <v>693553.2</v>
      </c>
      <c r="E65" s="7">
        <f t="shared" si="0"/>
        <v>76.58916680470432</v>
      </c>
      <c r="F65" s="7">
        <f t="shared" si="1"/>
        <v>0.47980461203858465</v>
      </c>
      <c r="G65" s="7">
        <v>1227087.14579</v>
      </c>
      <c r="H65" s="7">
        <v>1060668.5246000001</v>
      </c>
      <c r="I65" s="7">
        <f t="shared" si="7"/>
        <v>86.43791341462881</v>
      </c>
      <c r="J65" s="7">
        <f t="shared" si="3"/>
        <v>0.73377737994322723</v>
      </c>
      <c r="K65" s="7">
        <f t="shared" si="4"/>
        <v>65.388307837413493</v>
      </c>
    </row>
    <row r="66" spans="1:11" outlineLevel="1" x14ac:dyDescent="0.2">
      <c r="A66" s="4" t="s">
        <v>105</v>
      </c>
      <c r="B66" s="12" t="s">
        <v>106</v>
      </c>
      <c r="C66" s="7">
        <v>122669.9</v>
      </c>
      <c r="D66" s="7">
        <v>74380.3</v>
      </c>
      <c r="E66" s="7">
        <f t="shared" si="0"/>
        <v>60.634515883684593</v>
      </c>
      <c r="F66" s="7">
        <f t="shared" si="1"/>
        <v>5.1456775031552798E-2</v>
      </c>
      <c r="G66" s="7">
        <v>115827.6</v>
      </c>
      <c r="H66" s="7">
        <v>59020.191989999999</v>
      </c>
      <c r="I66" s="7">
        <f t="shared" si="7"/>
        <v>50.95520583177067</v>
      </c>
      <c r="J66" s="7">
        <f t="shared" si="3"/>
        <v>4.0830552465484594E-2</v>
      </c>
      <c r="K66" s="7">
        <f t="shared" si="4"/>
        <v>126.02517459211676</v>
      </c>
    </row>
    <row r="67" spans="1:11" ht="38.25" outlineLevel="1" x14ac:dyDescent="0.2">
      <c r="A67" s="4" t="s">
        <v>107</v>
      </c>
      <c r="B67" s="12" t="s">
        <v>108</v>
      </c>
      <c r="C67" s="7">
        <v>317266.5</v>
      </c>
      <c r="D67" s="7">
        <v>248219.3</v>
      </c>
      <c r="E67" s="7">
        <f t="shared" si="0"/>
        <v>78.236845049824041</v>
      </c>
      <c r="F67" s="7">
        <f t="shared" si="1"/>
        <v>0.17171972523086773</v>
      </c>
      <c r="G67" s="7">
        <v>309264.12</v>
      </c>
      <c r="H67" s="7">
        <v>245597.92486000003</v>
      </c>
      <c r="I67" s="7">
        <f t="shared" si="7"/>
        <v>79.413649685582683</v>
      </c>
      <c r="J67" s="7">
        <f t="shared" si="3"/>
        <v>0.16990624086938649</v>
      </c>
      <c r="K67" s="7">
        <f t="shared" si="4"/>
        <v>101.06734417299911</v>
      </c>
    </row>
    <row r="68" spans="1:11" outlineLevel="1" x14ac:dyDescent="0.2">
      <c r="A68" s="4" t="s">
        <v>109</v>
      </c>
      <c r="B68" s="12" t="s">
        <v>110</v>
      </c>
      <c r="C68" s="7">
        <v>7728221.0999999996</v>
      </c>
      <c r="D68" s="7">
        <v>6915504.4000000004</v>
      </c>
      <c r="E68" s="7">
        <f t="shared" si="0"/>
        <v>89.483780426520156</v>
      </c>
      <c r="F68" s="7">
        <f t="shared" si="1"/>
        <v>4.7841908965211681</v>
      </c>
      <c r="G68" s="7">
        <v>8664828.6750000007</v>
      </c>
      <c r="H68" s="7">
        <v>8174099.1435799999</v>
      </c>
      <c r="I68" s="7">
        <f t="shared" si="7"/>
        <v>94.336535091156875</v>
      </c>
      <c r="J68" s="7">
        <f t="shared" si="3"/>
        <v>5.6548949213273465</v>
      </c>
      <c r="K68" s="7">
        <f t="shared" si="4"/>
        <v>84.602648910020747</v>
      </c>
    </row>
    <row r="69" spans="1:11" x14ac:dyDescent="0.2">
      <c r="A69" s="3" t="s">
        <v>111</v>
      </c>
      <c r="B69" s="13" t="s">
        <v>112</v>
      </c>
      <c r="C69" s="6">
        <f>C70+C71+C72+C73+C74</f>
        <v>38732598.5</v>
      </c>
      <c r="D69" s="6">
        <f>D70+D71+D72+D73+D74</f>
        <v>28089211.799999997</v>
      </c>
      <c r="E69" s="6">
        <f t="shared" si="0"/>
        <v>72.520855526901968</v>
      </c>
      <c r="F69" s="6">
        <f t="shared" si="1"/>
        <v>19.432299310519557</v>
      </c>
      <c r="G69" s="6">
        <f>G70+G71+G72+G73+G74</f>
        <v>34929801.936480001</v>
      </c>
      <c r="H69" s="6">
        <f>H70+H71+H72+H73+H74</f>
        <v>23971121.948270001</v>
      </c>
      <c r="I69" s="6">
        <f t="shared" si="7"/>
        <v>68.626561329667979</v>
      </c>
      <c r="J69" s="6">
        <f t="shared" si="3"/>
        <v>16.583377982423393</v>
      </c>
      <c r="K69" s="6">
        <f t="shared" si="4"/>
        <v>117.17937884015979</v>
      </c>
    </row>
    <row r="70" spans="1:11" outlineLevel="1" x14ac:dyDescent="0.2">
      <c r="A70" s="4" t="s">
        <v>113</v>
      </c>
      <c r="B70" s="12" t="s">
        <v>114</v>
      </c>
      <c r="C70" s="7">
        <v>1140342</v>
      </c>
      <c r="D70" s="7">
        <v>776157.6</v>
      </c>
      <c r="E70" s="7">
        <f t="shared" si="0"/>
        <v>68.063580925722277</v>
      </c>
      <c r="F70" s="7">
        <f t="shared" si="1"/>
        <v>0.53695087290895482</v>
      </c>
      <c r="G70" s="7">
        <v>1070102.04733</v>
      </c>
      <c r="H70" s="7">
        <v>766503.45592999994</v>
      </c>
      <c r="I70" s="7">
        <f t="shared" si="7"/>
        <v>71.629005648806526</v>
      </c>
      <c r="J70" s="7">
        <f t="shared" si="3"/>
        <v>0.53027207328684811</v>
      </c>
      <c r="K70" s="7">
        <f t="shared" si="4"/>
        <v>101.25950431081705</v>
      </c>
    </row>
    <row r="71" spans="1:11" outlineLevel="1" x14ac:dyDescent="0.2">
      <c r="A71" s="4" t="s">
        <v>115</v>
      </c>
      <c r="B71" s="12" t="s">
        <v>116</v>
      </c>
      <c r="C71" s="7">
        <v>4749287.4000000004</v>
      </c>
      <c r="D71" s="7">
        <v>3527691.3</v>
      </c>
      <c r="E71" s="7">
        <f t="shared" ref="E71:E89" si="8">D71/C71*100</f>
        <v>74.278328576198604</v>
      </c>
      <c r="F71" s="7">
        <f t="shared" ref="F71:F89" si="9">D71/$D$9*100</f>
        <v>2.4404797722631666</v>
      </c>
      <c r="G71" s="7">
        <v>4993948.1686700005</v>
      </c>
      <c r="H71" s="7">
        <v>3901420.8689000001</v>
      </c>
      <c r="I71" s="7">
        <f t="shared" si="7"/>
        <v>78.122974791286936</v>
      </c>
      <c r="J71" s="7">
        <f t="shared" si="3"/>
        <v>2.6990283173688803</v>
      </c>
      <c r="K71" s="7">
        <f t="shared" si="4"/>
        <v>90.420680530030268</v>
      </c>
    </row>
    <row r="72" spans="1:11" outlineLevel="1" x14ac:dyDescent="0.2">
      <c r="A72" s="4" t="s">
        <v>117</v>
      </c>
      <c r="B72" s="12" t="s">
        <v>118</v>
      </c>
      <c r="C72" s="7">
        <v>23698682</v>
      </c>
      <c r="D72" s="7">
        <v>16936934.100000001</v>
      </c>
      <c r="E72" s="7">
        <f t="shared" si="8"/>
        <v>71.467831417797839</v>
      </c>
      <c r="F72" s="7">
        <f t="shared" si="9"/>
        <v>11.717081104915348</v>
      </c>
      <c r="G72" s="7">
        <v>21900800.22233</v>
      </c>
      <c r="H72" s="7">
        <v>14575527.393680001</v>
      </c>
      <c r="I72" s="7">
        <f t="shared" si="7"/>
        <v>66.552487789093789</v>
      </c>
      <c r="J72" s="7">
        <f t="shared" si="3"/>
        <v>10.083444595717236</v>
      </c>
      <c r="K72" s="7">
        <f t="shared" ref="K72:K85" si="10">D72/H72*100</f>
        <v>116.20117504183014</v>
      </c>
    </row>
    <row r="73" spans="1:11" outlineLevel="1" x14ac:dyDescent="0.2">
      <c r="A73" s="4" t="s">
        <v>119</v>
      </c>
      <c r="B73" s="12" t="s">
        <v>120</v>
      </c>
      <c r="C73" s="7">
        <v>8035420.0999999996</v>
      </c>
      <c r="D73" s="7">
        <v>6140529.9000000004</v>
      </c>
      <c r="E73" s="7">
        <f t="shared" si="8"/>
        <v>76.418280856280319</v>
      </c>
      <c r="F73" s="7">
        <f t="shared" si="9"/>
        <v>4.248058499882676</v>
      </c>
      <c r="G73" s="7">
        <v>5897417.3716200003</v>
      </c>
      <c r="H73" s="7">
        <v>4082234.9970999998</v>
      </c>
      <c r="I73" s="7">
        <f t="shared" si="7"/>
        <v>69.220723917978759</v>
      </c>
      <c r="J73" s="7">
        <f t="shared" si="3"/>
        <v>2.8241167065971262</v>
      </c>
      <c r="K73" s="7">
        <f t="shared" si="10"/>
        <v>150.42078430962948</v>
      </c>
    </row>
    <row r="74" spans="1:11" outlineLevel="1" x14ac:dyDescent="0.2">
      <c r="A74" s="4" t="s">
        <v>121</v>
      </c>
      <c r="B74" s="12" t="s">
        <v>122</v>
      </c>
      <c r="C74" s="7">
        <v>1108867</v>
      </c>
      <c r="D74" s="7">
        <v>707898.9</v>
      </c>
      <c r="E74" s="7">
        <f t="shared" si="8"/>
        <v>63.839838321457854</v>
      </c>
      <c r="F74" s="7">
        <f t="shared" si="9"/>
        <v>0.48972906054941545</v>
      </c>
      <c r="G74" s="7">
        <v>1067534.12653</v>
      </c>
      <c r="H74" s="7">
        <v>645435.23265999998</v>
      </c>
      <c r="I74" s="7">
        <f t="shared" si="7"/>
        <v>60.460384040178205</v>
      </c>
      <c r="J74" s="7">
        <f t="shared" ref="J74:J89" si="11">H74/$D$9*100</f>
        <v>0.44651628945330352</v>
      </c>
      <c r="K74" s="7">
        <f t="shared" si="10"/>
        <v>109.67775915835453</v>
      </c>
    </row>
    <row r="75" spans="1:11" x14ac:dyDescent="0.2">
      <c r="A75" s="3" t="s">
        <v>123</v>
      </c>
      <c r="B75" s="13" t="s">
        <v>124</v>
      </c>
      <c r="C75" s="6">
        <f>C76+C77+C78+C79</f>
        <v>5255047.8</v>
      </c>
      <c r="D75" s="6">
        <f>D76+D77+D78+D79</f>
        <v>2425101.5999999996</v>
      </c>
      <c r="E75" s="6">
        <f t="shared" si="8"/>
        <v>46.14804074665124</v>
      </c>
      <c r="F75" s="6">
        <f t="shared" si="9"/>
        <v>1.6777010506795309</v>
      </c>
      <c r="G75" s="6">
        <f>G76+G77+G78+G79</f>
        <v>5145875.6096100006</v>
      </c>
      <c r="H75" s="6">
        <f>H76+H77+H78+H79</f>
        <v>2812014.6308200001</v>
      </c>
      <c r="I75" s="6">
        <f t="shared" si="7"/>
        <v>54.645989218404736</v>
      </c>
      <c r="J75" s="6">
        <f t="shared" si="11"/>
        <v>1.9453700004374777</v>
      </c>
      <c r="K75" s="6">
        <f t="shared" si="10"/>
        <v>86.240717719623873</v>
      </c>
    </row>
    <row r="76" spans="1:11" outlineLevel="1" x14ac:dyDescent="0.2">
      <c r="A76" s="4" t="s">
        <v>125</v>
      </c>
      <c r="B76" s="12" t="s">
        <v>126</v>
      </c>
      <c r="C76" s="7">
        <v>1859572.9</v>
      </c>
      <c r="D76" s="7">
        <v>1042231.3</v>
      </c>
      <c r="E76" s="7">
        <f t="shared" si="8"/>
        <v>56.046810533752137</v>
      </c>
      <c r="F76" s="7">
        <f t="shared" si="9"/>
        <v>0.72102238811812813</v>
      </c>
      <c r="G76" s="7">
        <v>1708183.1154700001</v>
      </c>
      <c r="H76" s="7">
        <v>988700.01723999996</v>
      </c>
      <c r="I76" s="7">
        <f t="shared" si="7"/>
        <v>57.880212506840223</v>
      </c>
      <c r="J76" s="7">
        <f t="shared" si="11"/>
        <v>0.68398909873731406</v>
      </c>
      <c r="K76" s="7">
        <f t="shared" si="10"/>
        <v>105.41430988435047</v>
      </c>
    </row>
    <row r="77" spans="1:11" outlineLevel="1" x14ac:dyDescent="0.2">
      <c r="A77" s="4" t="s">
        <v>127</v>
      </c>
      <c r="B77" s="12" t="s">
        <v>128</v>
      </c>
      <c r="C77" s="7">
        <v>2520563.9</v>
      </c>
      <c r="D77" s="7">
        <v>748471</v>
      </c>
      <c r="E77" s="7">
        <f t="shared" si="8"/>
        <v>29.694585406067269</v>
      </c>
      <c r="F77" s="7">
        <f t="shared" si="9"/>
        <v>0.51779710305875815</v>
      </c>
      <c r="G77" s="7">
        <v>2644661.8363100002</v>
      </c>
      <c r="H77" s="7">
        <v>1278063.60922</v>
      </c>
      <c r="I77" s="7">
        <f t="shared" si="7"/>
        <v>48.326163733781378</v>
      </c>
      <c r="J77" s="7">
        <f t="shared" si="11"/>
        <v>0.88417271260868724</v>
      </c>
      <c r="K77" s="7">
        <f t="shared" si="10"/>
        <v>58.562891126897085</v>
      </c>
    </row>
    <row r="78" spans="1:11" outlineLevel="1" x14ac:dyDescent="0.2">
      <c r="A78" s="4" t="s">
        <v>129</v>
      </c>
      <c r="B78" s="12" t="s">
        <v>130</v>
      </c>
      <c r="C78" s="7">
        <v>823578.8</v>
      </c>
      <c r="D78" s="7">
        <v>606884.5</v>
      </c>
      <c r="E78" s="7">
        <f t="shared" si="8"/>
        <v>73.688698640615797</v>
      </c>
      <c r="F78" s="7">
        <f t="shared" si="9"/>
        <v>0.4198466420091933</v>
      </c>
      <c r="G78" s="7">
        <v>743806.98301999993</v>
      </c>
      <c r="H78" s="7">
        <v>518251.84497000003</v>
      </c>
      <c r="I78" s="7">
        <f t="shared" si="7"/>
        <v>69.675582079882815</v>
      </c>
      <c r="J78" s="7">
        <f t="shared" si="11"/>
        <v>0.35852999512382261</v>
      </c>
      <c r="K78" s="7">
        <f t="shared" si="10"/>
        <v>117.10223627571081</v>
      </c>
    </row>
    <row r="79" spans="1:11" ht="25.5" outlineLevel="1" x14ac:dyDescent="0.2">
      <c r="A79" s="4" t="s">
        <v>175</v>
      </c>
      <c r="B79" s="12" t="s">
        <v>159</v>
      </c>
      <c r="C79" s="7">
        <v>51332.2</v>
      </c>
      <c r="D79" s="7">
        <v>27514.799999999999</v>
      </c>
      <c r="E79" s="7">
        <v>0</v>
      </c>
      <c r="F79" s="7">
        <f t="shared" si="9"/>
        <v>1.9034917493451473E-2</v>
      </c>
      <c r="G79" s="7">
        <v>49223.674810000004</v>
      </c>
      <c r="H79" s="7">
        <v>26999.159390000001</v>
      </c>
      <c r="I79" s="7">
        <v>0</v>
      </c>
      <c r="J79" s="7">
        <f t="shared" si="11"/>
        <v>1.8678193967653613E-2</v>
      </c>
      <c r="K79" s="7">
        <f t="shared" si="10"/>
        <v>101.90983949741405</v>
      </c>
    </row>
    <row r="80" spans="1:11" x14ac:dyDescent="0.2">
      <c r="A80" s="3" t="s">
        <v>131</v>
      </c>
      <c r="B80" s="13" t="s">
        <v>132</v>
      </c>
      <c r="C80" s="6">
        <f>C81+C82+C83</f>
        <v>591273.19999999995</v>
      </c>
      <c r="D80" s="6">
        <f>D81+D82+D83</f>
        <v>446607.39999999997</v>
      </c>
      <c r="E80" s="6">
        <f t="shared" si="8"/>
        <v>75.533171467944101</v>
      </c>
      <c r="F80" s="6">
        <f t="shared" si="9"/>
        <v>0.30896590238580252</v>
      </c>
      <c r="G80" s="6">
        <f>G81+G82+G83</f>
        <v>605981.14225999988</v>
      </c>
      <c r="H80" s="6">
        <f>H81+H82+H83</f>
        <v>433196.90161</v>
      </c>
      <c r="I80" s="6">
        <f t="shared" ref="I80:I82" si="12">H80/G80*100</f>
        <v>71.486861784905884</v>
      </c>
      <c r="J80" s="6">
        <f t="shared" si="11"/>
        <v>0.29968843242782672</v>
      </c>
      <c r="K80" s="6">
        <f t="shared" si="10"/>
        <v>103.09570505702122</v>
      </c>
    </row>
    <row r="81" spans="1:11" outlineLevel="1" x14ac:dyDescent="0.2">
      <c r="A81" s="4" t="s">
        <v>133</v>
      </c>
      <c r="B81" s="12" t="s">
        <v>134</v>
      </c>
      <c r="C81" s="7">
        <v>395553.2</v>
      </c>
      <c r="D81" s="7">
        <v>301260.59999999998</v>
      </c>
      <c r="E81" s="7">
        <f t="shared" si="8"/>
        <v>76.16184118849246</v>
      </c>
      <c r="F81" s="7">
        <f t="shared" si="9"/>
        <v>0.20841404135329666</v>
      </c>
      <c r="G81" s="7">
        <v>413077.69451999996</v>
      </c>
      <c r="H81" s="7">
        <v>288088.32231000002</v>
      </c>
      <c r="I81" s="7">
        <f t="shared" si="12"/>
        <v>69.741921709125748</v>
      </c>
      <c r="J81" s="7">
        <f t="shared" si="11"/>
        <v>0.19930137402407819</v>
      </c>
      <c r="K81" s="7">
        <f t="shared" si="10"/>
        <v>104.57230532094452</v>
      </c>
    </row>
    <row r="82" spans="1:11" outlineLevel="1" x14ac:dyDescent="0.2">
      <c r="A82" s="4" t="s">
        <v>135</v>
      </c>
      <c r="B82" s="12" t="s">
        <v>136</v>
      </c>
      <c r="C82" s="7">
        <v>190849.8</v>
      </c>
      <c r="D82" s="7">
        <v>142425.60000000001</v>
      </c>
      <c r="E82" s="7">
        <f t="shared" si="8"/>
        <v>74.627062747773394</v>
      </c>
      <c r="F82" s="7">
        <f t="shared" si="9"/>
        <v>9.8530955883936011E-2</v>
      </c>
      <c r="G82" s="7">
        <v>188582.57053999999</v>
      </c>
      <c r="H82" s="7">
        <v>142287.7133</v>
      </c>
      <c r="I82" s="7">
        <f t="shared" si="12"/>
        <v>75.451147416520953</v>
      </c>
      <c r="J82" s="7">
        <f t="shared" si="11"/>
        <v>9.8435564968576125E-2</v>
      </c>
      <c r="K82" s="7">
        <f t="shared" si="10"/>
        <v>100.09690696181848</v>
      </c>
    </row>
    <row r="83" spans="1:11" ht="25.5" outlineLevel="1" x14ac:dyDescent="0.2">
      <c r="A83" s="4" t="s">
        <v>169</v>
      </c>
      <c r="B83" s="12" t="s">
        <v>160</v>
      </c>
      <c r="C83" s="7">
        <v>4870.2</v>
      </c>
      <c r="D83" s="7">
        <v>2921.2</v>
      </c>
      <c r="E83" s="7">
        <v>0</v>
      </c>
      <c r="F83" s="7">
        <f t="shared" si="9"/>
        <v>2.0209051485698768E-3</v>
      </c>
      <c r="G83" s="7">
        <v>4320.8771999999999</v>
      </c>
      <c r="H83" s="7">
        <v>2820.866</v>
      </c>
      <c r="I83" s="7">
        <v>0</v>
      </c>
      <c r="J83" s="7">
        <f t="shared" si="11"/>
        <v>1.951493435172434E-3</v>
      </c>
      <c r="K83" s="7">
        <f t="shared" si="10"/>
        <v>103.55685098122349</v>
      </c>
    </row>
    <row r="84" spans="1:11" ht="25.5" x14ac:dyDescent="0.2">
      <c r="A84" s="3" t="s">
        <v>137</v>
      </c>
      <c r="B84" s="13" t="s">
        <v>138</v>
      </c>
      <c r="C84" s="6">
        <f>C85</f>
        <v>29835.9</v>
      </c>
      <c r="D84" s="6">
        <f>D85</f>
        <v>3729.4</v>
      </c>
      <c r="E84" s="6">
        <f t="shared" si="8"/>
        <v>12.499706729141739</v>
      </c>
      <c r="F84" s="6">
        <f t="shared" si="9"/>
        <v>2.5800231620828765E-3</v>
      </c>
      <c r="G84" s="6">
        <f>G85</f>
        <v>20257.321960000001</v>
      </c>
      <c r="H84" s="6">
        <f>H85</f>
        <v>5407.9901600000003</v>
      </c>
      <c r="I84" s="6">
        <f t="shared" ref="I84:I89" si="13">H84/G84*100</f>
        <v>26.696471382932991</v>
      </c>
      <c r="J84" s="6">
        <f t="shared" si="11"/>
        <v>3.7412827460493064E-3</v>
      </c>
      <c r="K84" s="6">
        <f t="shared" si="10"/>
        <v>68.960924292806041</v>
      </c>
    </row>
    <row r="85" spans="1:11" ht="25.5" outlineLevel="1" x14ac:dyDescent="0.2">
      <c r="A85" s="4" t="s">
        <v>139</v>
      </c>
      <c r="B85" s="12" t="s">
        <v>140</v>
      </c>
      <c r="C85" s="7">
        <v>29835.9</v>
      </c>
      <c r="D85" s="7">
        <v>3729.4</v>
      </c>
      <c r="E85" s="7">
        <f t="shared" si="8"/>
        <v>12.499706729141739</v>
      </c>
      <c r="F85" s="7">
        <f t="shared" si="9"/>
        <v>2.5800231620828765E-3</v>
      </c>
      <c r="G85" s="7">
        <v>20257.321960000001</v>
      </c>
      <c r="H85" s="7">
        <v>5407.9901600000003</v>
      </c>
      <c r="I85" s="7">
        <f t="shared" si="13"/>
        <v>26.696471382932991</v>
      </c>
      <c r="J85" s="7">
        <f t="shared" si="11"/>
        <v>3.7412827460493064E-3</v>
      </c>
      <c r="K85" s="7">
        <f t="shared" si="10"/>
        <v>68.960924292806041</v>
      </c>
    </row>
    <row r="86" spans="1:11" ht="51" x14ac:dyDescent="0.2">
      <c r="A86" s="3" t="s">
        <v>141</v>
      </c>
      <c r="B86" s="13" t="s">
        <v>142</v>
      </c>
      <c r="C86" s="6">
        <f>C87+C88+C89</f>
        <v>440475.9</v>
      </c>
      <c r="D86" s="6">
        <f>D87+D88+D89</f>
        <v>0</v>
      </c>
      <c r="E86" s="6">
        <f t="shared" si="8"/>
        <v>0</v>
      </c>
      <c r="F86" s="6">
        <f t="shared" si="9"/>
        <v>0</v>
      </c>
      <c r="G86" s="6">
        <f>G87+G88+G89</f>
        <v>610894.72956000001</v>
      </c>
      <c r="H86" s="6">
        <f>H87+H88+H89</f>
        <v>848.0376</v>
      </c>
      <c r="I86" s="6">
        <f t="shared" si="13"/>
        <v>0.13881894194942612</v>
      </c>
      <c r="J86" s="6">
        <f t="shared" si="11"/>
        <v>5.866779241478988E-4</v>
      </c>
      <c r="K86" s="6">
        <v>0</v>
      </c>
    </row>
    <row r="87" spans="1:11" ht="38.25" x14ac:dyDescent="0.2">
      <c r="A87" s="4" t="s">
        <v>174</v>
      </c>
      <c r="B87" s="12" t="s">
        <v>173</v>
      </c>
      <c r="C87" s="7">
        <v>0</v>
      </c>
      <c r="D87" s="7">
        <v>0</v>
      </c>
      <c r="E87" s="7">
        <v>0</v>
      </c>
      <c r="F87" s="7">
        <f t="shared" si="9"/>
        <v>0</v>
      </c>
      <c r="G87" s="7">
        <v>4491.3</v>
      </c>
      <c r="H87" s="7">
        <v>0</v>
      </c>
      <c r="I87" s="7">
        <f t="shared" si="13"/>
        <v>0</v>
      </c>
      <c r="J87" s="7">
        <f t="shared" si="11"/>
        <v>0</v>
      </c>
      <c r="K87" s="7">
        <v>0</v>
      </c>
    </row>
    <row r="88" spans="1:11" outlineLevel="1" x14ac:dyDescent="0.2">
      <c r="A88" s="4" t="s">
        <v>143</v>
      </c>
      <c r="B88" s="12" t="s">
        <v>144</v>
      </c>
      <c r="C88" s="7">
        <v>220568</v>
      </c>
      <c r="D88" s="7">
        <v>0</v>
      </c>
      <c r="E88" s="7">
        <f t="shared" si="8"/>
        <v>0</v>
      </c>
      <c r="F88" s="7">
        <f t="shared" si="9"/>
        <v>0</v>
      </c>
      <c r="G88" s="7">
        <v>172055.6</v>
      </c>
      <c r="H88" s="7">
        <v>0</v>
      </c>
      <c r="I88" s="7">
        <f t="shared" si="13"/>
        <v>0</v>
      </c>
      <c r="J88" s="7">
        <f t="shared" si="11"/>
        <v>0</v>
      </c>
      <c r="K88" s="7">
        <v>0</v>
      </c>
    </row>
    <row r="89" spans="1:11" ht="25.5" outlineLevel="1" x14ac:dyDescent="0.2">
      <c r="A89" s="4" t="s">
        <v>145</v>
      </c>
      <c r="B89" s="12" t="s">
        <v>146</v>
      </c>
      <c r="C89" s="7">
        <v>219907.9</v>
      </c>
      <c r="D89" s="7">
        <v>0</v>
      </c>
      <c r="E89" s="7">
        <f t="shared" si="8"/>
        <v>0</v>
      </c>
      <c r="F89" s="7">
        <f t="shared" si="9"/>
        <v>0</v>
      </c>
      <c r="G89" s="7">
        <v>434347.82955999998</v>
      </c>
      <c r="H89" s="7">
        <v>848.0376</v>
      </c>
      <c r="I89" s="7">
        <f t="shared" si="13"/>
        <v>0.19524389033072254</v>
      </c>
      <c r="J89" s="7">
        <f t="shared" si="11"/>
        <v>5.866779241478988E-4</v>
      </c>
      <c r="K89" s="7">
        <v>0</v>
      </c>
    </row>
  </sheetData>
  <autoFilter ref="A8:K89"/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78740157480314965" right="0.39370078740157483" top="0.78740157480314965" bottom="0.78740157480314965" header="0" footer="0.15748031496062992"/>
  <pageSetup paperSize="9" scale="5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01.10.2021</vt:lpstr>
      <vt:lpstr>'на 01.10.2021'!APPT</vt:lpstr>
      <vt:lpstr>'на 01.10.2021'!FIO</vt:lpstr>
      <vt:lpstr>'на 01.10.2021'!SIGN</vt:lpstr>
      <vt:lpstr>'на 01.10.2021'!Заголовки_для_печати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Анастасия Дмитриевна Берденникова</cp:lastModifiedBy>
  <cp:lastPrinted>2020-10-19T07:35:58Z</cp:lastPrinted>
  <dcterms:created xsi:type="dcterms:W3CDTF">2002-03-11T10:22:12Z</dcterms:created>
  <dcterms:modified xsi:type="dcterms:W3CDTF">2021-10-22T07:04:31Z</dcterms:modified>
</cp:coreProperties>
</file>