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240" windowWidth="15900" windowHeight="11820"/>
  </bookViews>
  <sheets>
    <sheet name="на 01.10.2021" sheetId="3" r:id="rId1"/>
  </sheets>
  <definedNames>
    <definedName name="APPT" localSheetId="0">'на 01.10.2021'!$A$17</definedName>
    <definedName name="FIO" localSheetId="0">'на 01.10.2021'!$F$17</definedName>
    <definedName name="SIGN" localSheetId="0">'на 01.10.2021'!$A$17:$G$18</definedName>
    <definedName name="_xlnm.Print_Titles" localSheetId="0">'на 01.10.2021'!$5:$7</definedName>
  </definedNames>
  <calcPr calcId="145621"/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I85" i="3" l="1"/>
  <c r="I84" i="3"/>
  <c r="I83" i="3"/>
  <c r="I82" i="3"/>
  <c r="H82" i="3"/>
  <c r="G82" i="3"/>
  <c r="I81" i="3"/>
  <c r="H80" i="3"/>
  <c r="G80" i="3"/>
  <c r="I79" i="3"/>
  <c r="I78" i="3"/>
  <c r="H77" i="3"/>
  <c r="G77" i="3"/>
  <c r="I76" i="3"/>
  <c r="I75" i="3"/>
  <c r="I74" i="3"/>
  <c r="I73" i="3"/>
  <c r="H73" i="3"/>
  <c r="G73" i="3"/>
  <c r="I72" i="3"/>
  <c r="I71" i="3"/>
  <c r="I70" i="3"/>
  <c r="I69" i="3"/>
  <c r="I68" i="3"/>
  <c r="H67" i="3"/>
  <c r="G67" i="3"/>
  <c r="I66" i="3"/>
  <c r="I65" i="3"/>
  <c r="I64" i="3"/>
  <c r="I63" i="3"/>
  <c r="I62" i="3"/>
  <c r="I61" i="3"/>
  <c r="I60" i="3"/>
  <c r="H59" i="3"/>
  <c r="I59" i="3" s="1"/>
  <c r="G59" i="3"/>
  <c r="I58" i="3"/>
  <c r="I56" i="3"/>
  <c r="H55" i="3"/>
  <c r="I55" i="3" s="1"/>
  <c r="G55" i="3"/>
  <c r="I54" i="3"/>
  <c r="I53" i="3"/>
  <c r="I52" i="3"/>
  <c r="I51" i="3"/>
  <c r="I50" i="3"/>
  <c r="I49" i="3"/>
  <c r="I48" i="3"/>
  <c r="I47" i="3"/>
  <c r="H46" i="3"/>
  <c r="I46" i="3" s="1"/>
  <c r="G46" i="3"/>
  <c r="I45" i="3"/>
  <c r="I43" i="3"/>
  <c r="H42" i="3"/>
  <c r="G42" i="3"/>
  <c r="I41" i="3"/>
  <c r="I40" i="3"/>
  <c r="I39" i="3"/>
  <c r="I38" i="3"/>
  <c r="H37" i="3"/>
  <c r="G37" i="3"/>
  <c r="I36" i="3"/>
  <c r="I35" i="3"/>
  <c r="I34" i="3"/>
  <c r="I33" i="3"/>
  <c r="I32" i="3"/>
  <c r="I31" i="3"/>
  <c r="I30" i="3"/>
  <c r="I29" i="3"/>
  <c r="I28" i="3"/>
  <c r="I27" i="3"/>
  <c r="H26" i="3"/>
  <c r="G26" i="3"/>
  <c r="I25" i="3"/>
  <c r="I24" i="3"/>
  <c r="I23" i="3"/>
  <c r="I22" i="3"/>
  <c r="H22" i="3"/>
  <c r="G22" i="3"/>
  <c r="I21" i="3"/>
  <c r="H20" i="3"/>
  <c r="G20" i="3"/>
  <c r="I19" i="3"/>
  <c r="I18" i="3"/>
  <c r="I17" i="3"/>
  <c r="I16" i="3"/>
  <c r="I15" i="3"/>
  <c r="I14" i="3"/>
  <c r="I13" i="3"/>
  <c r="I12" i="3"/>
  <c r="I11" i="3"/>
  <c r="I10" i="3"/>
  <c r="H9" i="3"/>
  <c r="G9" i="3"/>
  <c r="G8" i="3" s="1"/>
  <c r="I9" i="3" l="1"/>
  <c r="I20" i="3"/>
  <c r="I26" i="3"/>
  <c r="I37" i="3"/>
  <c r="I42" i="3"/>
  <c r="I67" i="3"/>
  <c r="I77" i="3"/>
  <c r="I80" i="3"/>
  <c r="H8" i="3"/>
  <c r="D82" i="3"/>
  <c r="C82" i="3"/>
  <c r="D80" i="3"/>
  <c r="C80" i="3"/>
  <c r="D77" i="3"/>
  <c r="C77" i="3"/>
  <c r="D73" i="3"/>
  <c r="C73" i="3"/>
  <c r="D67" i="3"/>
  <c r="C67" i="3"/>
  <c r="D59" i="3"/>
  <c r="C59" i="3"/>
  <c r="D55" i="3"/>
  <c r="C55" i="3"/>
  <c r="D46" i="3"/>
  <c r="C46" i="3"/>
  <c r="D42" i="3"/>
  <c r="C42" i="3"/>
  <c r="D37" i="3"/>
  <c r="C37" i="3"/>
  <c r="D26" i="3"/>
  <c r="C26" i="3"/>
  <c r="D22" i="3"/>
  <c r="C22" i="3"/>
  <c r="D20" i="3"/>
  <c r="C20" i="3"/>
  <c r="D9" i="3"/>
  <c r="C9" i="3"/>
  <c r="I8" i="3" l="1"/>
  <c r="K35" i="3"/>
  <c r="K10" i="3" l="1"/>
  <c r="K11" i="3"/>
  <c r="K12" i="3"/>
  <c r="K13" i="3"/>
  <c r="K14" i="3"/>
  <c r="K15" i="3"/>
  <c r="K19" i="3"/>
  <c r="K20" i="3"/>
  <c r="K21" i="3"/>
  <c r="K22" i="3"/>
  <c r="K23" i="3"/>
  <c r="K24" i="3"/>
  <c r="K25" i="3"/>
  <c r="K26" i="3"/>
  <c r="K27" i="3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E9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52" i="3"/>
  <c r="E53" i="3"/>
  <c r="E54" i="3"/>
  <c r="E55" i="3"/>
  <c r="E5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K9" i="3" l="1"/>
  <c r="D8" i="3" l="1"/>
  <c r="C8" i="3"/>
  <c r="F44" i="3" l="1"/>
  <c r="J85" i="3"/>
  <c r="J83" i="3"/>
  <c r="J78" i="3"/>
  <c r="J76" i="3"/>
  <c r="J74" i="3"/>
  <c r="J71" i="3"/>
  <c r="J69" i="3"/>
  <c r="J65" i="3"/>
  <c r="J63" i="3"/>
  <c r="J61" i="3"/>
  <c r="J59" i="3"/>
  <c r="J53" i="3"/>
  <c r="J51" i="3"/>
  <c r="J49" i="3"/>
  <c r="J47" i="3"/>
  <c r="J45" i="3"/>
  <c r="J11" i="3"/>
  <c r="J50" i="3"/>
  <c r="J57" i="3"/>
  <c r="J40" i="3"/>
  <c r="J38" i="3"/>
  <c r="J36" i="3"/>
  <c r="J34" i="3"/>
  <c r="J32" i="3"/>
  <c r="J30" i="3"/>
  <c r="J28" i="3"/>
  <c r="J24" i="3"/>
  <c r="J22" i="3"/>
  <c r="J21" i="3"/>
  <c r="J19" i="3"/>
  <c r="J17" i="3"/>
  <c r="J15" i="3"/>
  <c r="J13" i="3"/>
  <c r="J44" i="3"/>
  <c r="J84" i="3"/>
  <c r="J82" i="3"/>
  <c r="J81" i="3"/>
  <c r="J79" i="3"/>
  <c r="J75" i="3"/>
  <c r="J73" i="3"/>
  <c r="J72" i="3"/>
  <c r="J70" i="3"/>
  <c r="J68" i="3"/>
  <c r="J66" i="3"/>
  <c r="J64" i="3"/>
  <c r="J62" i="3"/>
  <c r="J60" i="3"/>
  <c r="J56" i="3"/>
  <c r="J54" i="3"/>
  <c r="J52" i="3"/>
  <c r="J48" i="3"/>
  <c r="J58" i="3"/>
  <c r="J43" i="3"/>
  <c r="J41" i="3"/>
  <c r="J39" i="3"/>
  <c r="J35" i="3"/>
  <c r="J33" i="3"/>
  <c r="J31" i="3"/>
  <c r="J29" i="3"/>
  <c r="J27" i="3"/>
  <c r="J25" i="3"/>
  <c r="J23" i="3"/>
  <c r="J18" i="3"/>
  <c r="J16" i="3"/>
  <c r="J14" i="3"/>
  <c r="J12" i="3"/>
  <c r="J10" i="3"/>
  <c r="J20" i="3"/>
  <c r="J26" i="3"/>
  <c r="J46" i="3"/>
  <c r="J37" i="3"/>
  <c r="J42" i="3"/>
  <c r="J55" i="3"/>
  <c r="J77" i="3"/>
  <c r="J67" i="3"/>
  <c r="J9" i="3"/>
  <c r="J80" i="3"/>
  <c r="J8" i="3"/>
  <c r="F10" i="3"/>
  <c r="F12" i="3"/>
  <c r="F14" i="3"/>
  <c r="F16" i="3"/>
  <c r="F18" i="3"/>
  <c r="F20" i="3"/>
  <c r="F22" i="3"/>
  <c r="F24" i="3"/>
  <c r="F26" i="3"/>
  <c r="F28" i="3"/>
  <c r="F30" i="3"/>
  <c r="F32" i="3"/>
  <c r="F34" i="3"/>
  <c r="F36" i="3"/>
  <c r="F38" i="3"/>
  <c r="F40" i="3"/>
  <c r="F42" i="3"/>
  <c r="F48" i="3"/>
  <c r="F52" i="3"/>
  <c r="F56" i="3"/>
  <c r="F60" i="3"/>
  <c r="F64" i="3"/>
  <c r="F68" i="3"/>
  <c r="F74" i="3"/>
  <c r="F80" i="3"/>
  <c r="F84" i="3"/>
  <c r="F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46" i="3"/>
  <c r="F50" i="3"/>
  <c r="F54" i="3"/>
  <c r="F58" i="3"/>
  <c r="F62" i="3"/>
  <c r="F66" i="3"/>
  <c r="F70" i="3"/>
  <c r="F72" i="3"/>
  <c r="F76" i="3"/>
  <c r="F78" i="3"/>
  <c r="F82" i="3"/>
  <c r="K8" i="3"/>
  <c r="J86" i="3" l="1"/>
  <c r="E8" i="3" l="1"/>
  <c r="F8" i="3"/>
  <c r="F9" i="3"/>
  <c r="F86" i="3" l="1"/>
</calcChain>
</file>

<file path=xl/sharedStrings.xml><?xml version="1.0" encoding="utf-8"?>
<sst xmlns="http://schemas.openxmlformats.org/spreadsheetml/2006/main" count="183" uniqueCount="174">
  <si>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</si>
  <si>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</si>
  <si>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</si>
  <si>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</si>
  <si>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</si>
  <si>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</si>
  <si>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</si>
  <si>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</si>
  <si>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</si>
  <si>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</si>
  <si>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</si>
  <si>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</si>
  <si>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</si>
  <si>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</si>
  <si>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</si>
  <si>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</si>
  <si>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</si>
  <si>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</si>
  <si>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</si>
  <si>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</si>
  <si>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</si>
  <si>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</si>
  <si>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</si>
  <si>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</si>
  <si>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</si>
  <si>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</si>
  <si>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</si>
  <si>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</si>
  <si>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</si>
  <si>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</si>
  <si>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</si>
  <si>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</si>
  <si>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</si>
  <si>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</si>
  <si>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</si>
  <si>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</si>
  <si>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</si>
  <si>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</si>
  <si>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</si>
  <si>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</si>
  <si>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</si>
  <si>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</si>
  <si>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</si>
  <si>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</si>
  <si>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</si>
  <si>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</si>
  <si>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</si>
  <si>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</si>
  <si>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</si>
  <si>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</si>
  <si>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</si>
  <si>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</si>
  <si>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</si>
  <si>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</si>
  <si>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</si>
  <si>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</si>
  <si>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</si>
  <si>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</si>
  <si>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</si>
  <si>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</si>
  <si>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</si>
  <si>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</si>
  <si>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</si>
  <si>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</si>
  <si>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</si>
  <si>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</si>
  <si>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</si>
  <si>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</si>
  <si>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</si>
  <si>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</si>
  <si>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</si>
  <si>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</si>
  <si>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</si>
  <si>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</si>
  <si>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</si>
  <si>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</si>
  <si>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</si>
  <si>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</si>
  <si>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</si>
  <si>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</si>
  <si>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</si>
  <si>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</si>
  <si>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</si>
  <si>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</si>
  <si>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</si>
  <si>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</si>
  <si>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</si>
  <si>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</si>
  <si>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</si>
  <si>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</si>
  <si>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</si>
  <si>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</si>
  <si>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</si>
  <si>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</si>
  <si>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</si>
  <si>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</si>
  <si>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</si>
  <si>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</si>
  <si>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</si>
  <si>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</si>
  <si>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</si>
  <si>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</si>
  <si>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</si>
  <si>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</si>
  <si>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</si>
  <si>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</si>
  <si>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</si>
  <si>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</si>
  <si>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</si>
  <si>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</si>
  <si>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</si>
  <si>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</si>
  <si>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</si>
  <si>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</si>
  <si>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</si>
  <si>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</si>
  <si>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</si>
  <si>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</si>
  <si>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</si>
  <si>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</si>
  <si>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</si>
  <si>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</si>
  <si>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</si>
  <si>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</si>
  <si>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</si>
  <si>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</si>
  <si>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</si>
  <si>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</si>
  <si>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</si>
  <si>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</si>
  <si>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</si>
  <si>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</si>
  <si>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</si>
  <si>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</si>
  <si>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</si>
  <si>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</si>
  <si>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</si>
  <si>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</si>
  <si>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</si>
  <si>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</si>
  <si>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</si>
  <si>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</si>
  <si>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</si>
  <si>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</si>
  <si>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</si>
  <si>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</si>
  <si>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</si>
  <si>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</si>
  <si>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</si>
  <si>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</si>
  <si>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</si>
  <si>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</si>
  <si>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</si>
  <si>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</si>
  <si>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</si>
  <si>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</si>
  <si>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</si>
  <si>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</si>
  <si>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</si>
  <si>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</si>
  <si>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</si>
  <si>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0604</t>
  </si>
  <si>
    <t>0703</t>
  </si>
  <si>
    <t>11=4/8</t>
  </si>
  <si>
    <t>Приложение 7</t>
  </si>
  <si>
    <t>исполнено за девять месяцев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</si>
  <si>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</si>
  <si>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</si>
  <si>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2020 год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</si>
  <si>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девять месяцев 2021 года в сравнении с аналогичным периодом 2020 года </t>
  </si>
  <si>
    <t>2021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</si>
  <si>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</si>
  <si>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</si>
  <si>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Темп роста исполнеия 2021 к 2020,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</si>
</sst>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tabSelected="1" zoomScale="90" zoomScaleNormal="90" workbookViewId="0">
      <selection activeCell="D32" sqref="D32"/>
    </sheetView>
  </sheetViews>
  <sheetFormatPr defaultColWidth="9.140625" defaultRowHeight="12.75" x14ac:dyDescent="0.2"/>
  <cols>
    <col min="1" max="1" width="8.28515625" style="3" customWidth="1"/>
    <col min="2" max="2" width="41.140625" style="3" customWidth="1"/>
    <col min="3" max="3" width="14" style="3" customWidth="1"/>
    <col min="4" max="4" width="14.5703125" style="3" customWidth="1"/>
    <col min="5" max="6" width="10" style="3" customWidth="1"/>
    <col min="7" max="8" width="14.140625" style="3" customWidth="1"/>
    <col min="9" max="10" width="10" style="3" customWidth="1"/>
    <col min="11" max="11" width="11" style="3" customWidth="1"/>
    <col min="12" max="16384" width="9.140625" style="3"/>
  </cols>
  <sheetData>
    <row r="1" spans="1:11" ht="15.75" x14ac:dyDescent="0.25">
      <c r="J1" s="16" t="s">
        <v>164</v>
      </c>
      <c r="K1" s="16"/>
    </row>
    <row r="2" spans="1:11" ht="41.25" customHeight="1" x14ac:dyDescent="0.2">
      <c r="B2" s="18" t="s">
        <v>169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19"/>
      <c r="B3" s="19"/>
      <c r="C3" s="19"/>
      <c r="D3" s="19"/>
      <c r="E3" s="19"/>
      <c r="F3" s="19"/>
    </row>
    <row r="4" spans="1:11" ht="15.75" x14ac:dyDescent="0.25">
      <c r="A4" s="4"/>
      <c r="B4" s="4"/>
      <c r="C4" s="4"/>
      <c r="E4" s="4"/>
      <c r="F4" s="4"/>
      <c r="G4" s="4"/>
      <c r="I4" s="4"/>
      <c r="J4" s="4"/>
      <c r="K4" s="5" t="s">
        <v>0</v>
      </c>
    </row>
    <row r="5" spans="1:11" x14ac:dyDescent="0.2">
      <c r="A5" s="17" t="s">
        <v>1</v>
      </c>
      <c r="B5" s="17" t="s">
        <v>149</v>
      </c>
      <c r="C5" s="20" t="s">
        <v>170</v>
      </c>
      <c r="D5" s="20"/>
      <c r="E5" s="20"/>
      <c r="F5" s="20"/>
      <c r="G5" s="20" t="s">
        <v>168</v>
      </c>
      <c r="H5" s="20"/>
      <c r="I5" s="20"/>
      <c r="J5" s="20"/>
      <c r="K5" s="17" t="s">
        <v>173</v>
      </c>
    </row>
    <row r="6" spans="1:11" ht="76.5" x14ac:dyDescent="0.2">
      <c r="A6" s="17"/>
      <c r="B6" s="17"/>
      <c r="C6" s="1" t="s">
        <v>145</v>
      </c>
      <c r="D6" s="1" t="s">
        <v>165</v>
      </c>
      <c r="E6" s="2" t="s">
        <v>144</v>
      </c>
      <c r="F6" s="2" t="s">
        <v>150</v>
      </c>
      <c r="G6" s="1" t="s">
        <v>145</v>
      </c>
      <c r="H6" s="1" t="s">
        <v>165</v>
      </c>
      <c r="I6" s="2" t="s">
        <v>144</v>
      </c>
      <c r="J6" s="2" t="s">
        <v>150</v>
      </c>
      <c r="K6" s="17"/>
    </row>
    <row r="7" spans="1:11" x14ac:dyDescent="0.2">
      <c r="A7" s="6" t="s">
        <v>147</v>
      </c>
      <c r="B7" s="6" t="s">
        <v>155</v>
      </c>
      <c r="C7" s="6" t="s">
        <v>156</v>
      </c>
      <c r="D7" s="6" t="s">
        <v>157</v>
      </c>
      <c r="E7" s="6" t="s">
        <v>158</v>
      </c>
      <c r="F7" s="6" t="s">
        <v>148</v>
      </c>
      <c r="G7" s="6" t="s">
        <v>156</v>
      </c>
      <c r="H7" s="6" t="s">
        <v>157</v>
      </c>
      <c r="I7" s="6" t="s">
        <v>158</v>
      </c>
      <c r="J7" s="6" t="s">
        <v>148</v>
      </c>
      <c r="K7" s="6" t="s">
        <v>163</v>
      </c>
    </row>
    <row r="8" spans="1:11" x14ac:dyDescent="0.2">
      <c r="A8" s="7" t="s">
        <v>143</v>
      </c>
      <c r="B8" s="8" t="s">
        <v>146</v>
      </c>
      <c r="C8" s="9">
        <f>C9+C20+C22+C26+C37+C42+C46+C55+C59+C67+C73+C77+C80+C82</f>
        <v>179416004.09999999</v>
      </c>
      <c r="D8" s="9">
        <f>D9+D20+D22+D26+D37+D42+D46+D55+D59+D67+D73+D77+D80+D82</f>
        <v>124055375.50000001</v>
      </c>
      <c r="E8" s="9">
        <f>D8/C8*100</f>
        <v>69.143985299581217</v>
      </c>
      <c r="F8" s="9">
        <f>D8/$D$8*100</f>
        <v>100</v>
      </c>
      <c r="G8" s="9">
        <f>G9+G20+G22+G26+G37+G42+G46+G55+G59+G67+G73+G77+G80+G82</f>
        <v>173480979.23000002</v>
      </c>
      <c r="H8" s="9">
        <f>H9+H20+H22+H26+H37+H42+H46+H55+H59+H67+H73+H77+H80+H82</f>
        <v>116275424.91999999</v>
      </c>
      <c r="I8" s="9">
        <f>H8/G8*100</f>
        <v>67.024883901446472</v>
      </c>
      <c r="J8" s="9">
        <f>H8/$D$8*100</f>
        <v>93.728646946056742</v>
      </c>
      <c r="K8" s="9">
        <f>D8/H8*100</f>
        <v>106.6909672317713</v>
      </c>
    </row>
    <row r="9" spans="1:11" x14ac:dyDescent="0.2">
      <c r="A9" s="10" t="s">
        <v>159</v>
      </c>
      <c r="B9" s="11" t="s">
        <v>2</v>
      </c>
      <c r="C9" s="12">
        <f>C10+C11+C12+C13+C14+C15+C16+C17+C18+C19</f>
        <v>9807363.1999999993</v>
      </c>
      <c r="D9" s="12">
        <f>D10+D11+D12+D13+D14+D15+D16+D17+D18+D19</f>
        <v>5740363.0999999996</v>
      </c>
      <c r="E9" s="12">
        <f t="shared" ref="E9:E72" si="0">D9/C9*100</f>
        <v>58.531156468233988</v>
      </c>
      <c r="F9" s="12">
        <f t="shared" ref="F9:F72" si="1">D9/$D$8*100</f>
        <v>4.6272586551479176</v>
      </c>
      <c r="G9" s="12">
        <f>G10+G11+G12+G13+G14+G15+G16+G17+G18+G19</f>
        <v>9502136.379999999</v>
      </c>
      <c r="H9" s="12">
        <f>H10+H11+H12+H13+H14+H15+H16+H17+H18+H19</f>
        <v>5452040.5600000005</v>
      </c>
      <c r="I9" s="12">
        <f t="shared" ref="I9:I43" si="2">H9/G9*100</f>
        <v>57.376997571571387</v>
      </c>
      <c r="J9" s="12">
        <f t="shared" ref="J9:J72" si="3">H9/$D$8*100</f>
        <v>4.3948442685581162</v>
      </c>
      <c r="K9" s="12">
        <f t="shared" ref="K9:K72" si="4">D9/H9*100</f>
        <v>105.28834180206464</v>
      </c>
    </row>
    <row r="10" spans="1:11" ht="38.25" x14ac:dyDescent="0.2">
      <c r="A10" s="6" t="s">
        <v>3</v>
      </c>
      <c r="B10" s="13" t="s">
        <v>4</v>
      </c>
      <c r="C10" s="14">
        <v>6571.5</v>
      </c>
      <c r="D10" s="14">
        <v>3533.5</v>
      </c>
      <c r="E10" s="14">
        <f t="shared" si="0"/>
        <v>53.770067716655255</v>
      </c>
      <c r="F10" s="14">
        <f t="shared" si="1"/>
        <v>2.8483247789613114E-3</v>
      </c>
      <c r="G10" s="14">
        <v>6889.66</v>
      </c>
      <c r="H10" s="14">
        <v>3175.87</v>
      </c>
      <c r="I10" s="14">
        <f t="shared" si="2"/>
        <v>46.09617891158635</v>
      </c>
      <c r="J10" s="14">
        <f t="shared" si="3"/>
        <v>2.5600422288835035E-3</v>
      </c>
      <c r="K10" s="14">
        <f t="shared" si="4"/>
        <v>111.26085135726589</v>
      </c>
    </row>
    <row r="11" spans="1:11" ht="51" x14ac:dyDescent="0.2">
      <c r="A11" s="6" t="s">
        <v>5</v>
      </c>
      <c r="B11" s="13" t="s">
        <v>6</v>
      </c>
      <c r="C11" s="14">
        <v>652687.6</v>
      </c>
      <c r="D11" s="14">
        <v>338775.1</v>
      </c>
      <c r="E11" s="14">
        <f t="shared" si="0"/>
        <v>51.904632476547739</v>
      </c>
      <c r="F11" s="14">
        <f t="shared" si="1"/>
        <v>0.27308377298007525</v>
      </c>
      <c r="G11" s="14">
        <v>557778.39</v>
      </c>
      <c r="H11" s="14">
        <v>330955.56</v>
      </c>
      <c r="I11" s="14">
        <f t="shared" si="2"/>
        <v>59.334597025173387</v>
      </c>
      <c r="J11" s="14">
        <f t="shared" si="3"/>
        <v>0.26678050722598473</v>
      </c>
      <c r="K11" s="14">
        <f t="shared" si="4"/>
        <v>102.36271600936391</v>
      </c>
    </row>
    <row r="12" spans="1:11" ht="51" x14ac:dyDescent="0.2">
      <c r="A12" s="6" t="s">
        <v>7</v>
      </c>
      <c r="B12" s="13" t="s">
        <v>8</v>
      </c>
      <c r="C12" s="14">
        <v>3425380.1</v>
      </c>
      <c r="D12" s="14">
        <v>2325796.6</v>
      </c>
      <c r="E12" s="14">
        <f t="shared" si="0"/>
        <v>67.898934778070313</v>
      </c>
      <c r="F12" s="14">
        <f t="shared" si="1"/>
        <v>1.8748051752098398</v>
      </c>
      <c r="G12" s="14">
        <v>3154973.06</v>
      </c>
      <c r="H12" s="14">
        <v>2020920.73</v>
      </c>
      <c r="I12" s="14">
        <f t="shared" si="2"/>
        <v>64.05508673345058</v>
      </c>
      <c r="J12" s="14">
        <f t="shared" si="3"/>
        <v>1.6290472878380025</v>
      </c>
      <c r="K12" s="14">
        <f t="shared" si="4"/>
        <v>115.08598855334617</v>
      </c>
    </row>
    <row r="13" spans="1:11" x14ac:dyDescent="0.2">
      <c r="A13" s="6" t="s">
        <v>9</v>
      </c>
      <c r="B13" s="13" t="s">
        <v>10</v>
      </c>
      <c r="C13" s="14">
        <v>441714</v>
      </c>
      <c r="D13" s="14">
        <v>327266.90000000002</v>
      </c>
      <c r="E13" s="14">
        <f t="shared" si="0"/>
        <v>74.090225802215912</v>
      </c>
      <c r="F13" s="14">
        <f t="shared" si="1"/>
        <v>0.26380710926952133</v>
      </c>
      <c r="G13" s="14">
        <v>398820.49</v>
      </c>
      <c r="H13" s="14">
        <v>283735.38</v>
      </c>
      <c r="I13" s="14">
        <f t="shared" si="2"/>
        <v>71.143631562159712</v>
      </c>
      <c r="J13" s="14">
        <f t="shared" si="3"/>
        <v>0.2287167153026754</v>
      </c>
      <c r="K13" s="14">
        <f t="shared" si="4"/>
        <v>115.34229534575491</v>
      </c>
    </row>
    <row r="14" spans="1:11" ht="38.25" x14ac:dyDescent="0.2">
      <c r="A14" s="6" t="s">
        <v>11</v>
      </c>
      <c r="B14" s="13" t="s">
        <v>12</v>
      </c>
      <c r="C14" s="14">
        <v>90472</v>
      </c>
      <c r="D14" s="14">
        <v>54907.8</v>
      </c>
      <c r="E14" s="14">
        <f t="shared" si="0"/>
        <v>60.690379343885404</v>
      </c>
      <c r="F14" s="14">
        <f t="shared" si="1"/>
        <v>4.4260718069407637E-2</v>
      </c>
      <c r="G14" s="14">
        <v>87467.1</v>
      </c>
      <c r="H14" s="14">
        <v>50500.7</v>
      </c>
      <c r="I14" s="14">
        <f t="shared" si="2"/>
        <v>57.736794749111375</v>
      </c>
      <c r="J14" s="14">
        <f t="shared" si="3"/>
        <v>4.0708191641401298E-2</v>
      </c>
      <c r="K14" s="14">
        <f t="shared" si="4"/>
        <v>108.72680972738993</v>
      </c>
    </row>
    <row r="15" spans="1:11" ht="28.5" customHeight="1" x14ac:dyDescent="0.2">
      <c r="A15" s="6" t="s">
        <v>13</v>
      </c>
      <c r="B15" s="13" t="s">
        <v>14</v>
      </c>
      <c r="C15" s="14">
        <v>246357.5</v>
      </c>
      <c r="D15" s="14">
        <v>161938</v>
      </c>
      <c r="E15" s="14">
        <f t="shared" si="0"/>
        <v>65.732928772211125</v>
      </c>
      <c r="F15" s="14">
        <f t="shared" si="1"/>
        <v>0.1305368665785869</v>
      </c>
      <c r="G15" s="14">
        <v>396107.01</v>
      </c>
      <c r="H15" s="14">
        <v>314618.69</v>
      </c>
      <c r="I15" s="14">
        <f t="shared" si="2"/>
        <v>79.427700610499159</v>
      </c>
      <c r="J15" s="14">
        <f t="shared" si="3"/>
        <v>0.25361149303844549</v>
      </c>
      <c r="K15" s="14">
        <f t="shared" si="4"/>
        <v>51.471195179154805</v>
      </c>
    </row>
    <row r="16" spans="1:11" ht="25.5" x14ac:dyDescent="0.2">
      <c r="A16" s="6" t="s">
        <v>160</v>
      </c>
      <c r="B16" s="13" t="s">
        <v>154</v>
      </c>
      <c r="C16" s="14">
        <v>170</v>
      </c>
      <c r="D16" s="14">
        <v>0</v>
      </c>
      <c r="E16" s="14">
        <f t="shared" si="0"/>
        <v>0</v>
      </c>
      <c r="F16" s="14">
        <f t="shared" si="1"/>
        <v>0</v>
      </c>
      <c r="G16" s="14">
        <v>166</v>
      </c>
      <c r="H16" s="14">
        <v>0</v>
      </c>
      <c r="I16" s="14">
        <f t="shared" si="2"/>
        <v>0</v>
      </c>
      <c r="J16" s="14">
        <f t="shared" si="3"/>
        <v>0</v>
      </c>
      <c r="K16" s="14">
        <v>0</v>
      </c>
    </row>
    <row r="17" spans="1:11" x14ac:dyDescent="0.2">
      <c r="A17" s="6" t="s">
        <v>15</v>
      </c>
      <c r="B17" s="13" t="s">
        <v>16</v>
      </c>
      <c r="C17" s="14">
        <v>528575.69999999995</v>
      </c>
      <c r="D17" s="14">
        <v>0</v>
      </c>
      <c r="E17" s="14">
        <f t="shared" si="0"/>
        <v>0</v>
      </c>
      <c r="F17" s="14">
        <f t="shared" si="1"/>
        <v>0</v>
      </c>
      <c r="G17" s="14">
        <v>286358.73</v>
      </c>
      <c r="H17" s="14">
        <v>0</v>
      </c>
      <c r="I17" s="14">
        <f t="shared" si="2"/>
        <v>0</v>
      </c>
      <c r="J17" s="14">
        <f t="shared" si="3"/>
        <v>0</v>
      </c>
      <c r="K17" s="14">
        <v>0</v>
      </c>
    </row>
    <row r="18" spans="1:11" ht="25.5" x14ac:dyDescent="0.2">
      <c r="A18" s="6" t="s">
        <v>17</v>
      </c>
      <c r="B18" s="13" t="s">
        <v>18</v>
      </c>
      <c r="C18" s="14">
        <v>0</v>
      </c>
      <c r="D18" s="14">
        <v>0</v>
      </c>
      <c r="E18" s="14">
        <v>0</v>
      </c>
      <c r="F18" s="14">
        <f t="shared" si="1"/>
        <v>0</v>
      </c>
      <c r="G18" s="14">
        <v>5050</v>
      </c>
      <c r="H18" s="14">
        <v>0</v>
      </c>
      <c r="I18" s="14">
        <f t="shared" si="2"/>
        <v>0</v>
      </c>
      <c r="J18" s="14">
        <f t="shared" si="3"/>
        <v>0</v>
      </c>
      <c r="K18" s="14">
        <v>0</v>
      </c>
    </row>
    <row r="19" spans="1:11" x14ac:dyDescent="0.2">
      <c r="A19" s="6" t="s">
        <v>19</v>
      </c>
      <c r="B19" s="13" t="s">
        <v>20</v>
      </c>
      <c r="C19" s="14">
        <v>4415434.8</v>
      </c>
      <c r="D19" s="14">
        <v>2528145.2000000002</v>
      </c>
      <c r="E19" s="14">
        <f t="shared" si="0"/>
        <v>57.256993127834207</v>
      </c>
      <c r="F19" s="14">
        <f t="shared" si="1"/>
        <v>2.0379166882615256</v>
      </c>
      <c r="G19" s="14">
        <v>4608525.9400000004</v>
      </c>
      <c r="H19" s="14">
        <v>2448133.63</v>
      </c>
      <c r="I19" s="14">
        <f t="shared" si="2"/>
        <v>53.121836827504097</v>
      </c>
      <c r="J19" s="14">
        <f t="shared" si="3"/>
        <v>1.973420031282723</v>
      </c>
      <c r="K19" s="14">
        <f t="shared" si="4"/>
        <v>103.26826808061129</v>
      </c>
    </row>
    <row r="20" spans="1:11" x14ac:dyDescent="0.2">
      <c r="A20" s="1" t="s">
        <v>21</v>
      </c>
      <c r="B20" s="15" t="s">
        <v>22</v>
      </c>
      <c r="C20" s="12">
        <f>C21</f>
        <v>78850.5</v>
      </c>
      <c r="D20" s="12">
        <f>D21</f>
        <v>59138.1</v>
      </c>
      <c r="E20" s="12">
        <f t="shared" si="0"/>
        <v>75.000285350124599</v>
      </c>
      <c r="F20" s="12">
        <f t="shared" si="1"/>
        <v>4.7670727497012004E-2</v>
      </c>
      <c r="G20" s="12">
        <f>G21</f>
        <v>71362.100000000006</v>
      </c>
      <c r="H20" s="12">
        <f>H21</f>
        <v>61488.1</v>
      </c>
      <c r="I20" s="12">
        <f t="shared" si="2"/>
        <v>86.163523775225215</v>
      </c>
      <c r="J20" s="12">
        <f t="shared" si="3"/>
        <v>4.9565042830409224E-2</v>
      </c>
      <c r="K20" s="12">
        <f t="shared" si="4"/>
        <v>96.178122270813375</v>
      </c>
    </row>
    <row r="21" spans="1:11" x14ac:dyDescent="0.2">
      <c r="A21" s="6" t="s">
        <v>23</v>
      </c>
      <c r="B21" s="13" t="s">
        <v>24</v>
      </c>
      <c r="C21" s="14">
        <v>78850.5</v>
      </c>
      <c r="D21" s="14">
        <v>59138.1</v>
      </c>
      <c r="E21" s="14">
        <f t="shared" si="0"/>
        <v>75.000285350124599</v>
      </c>
      <c r="F21" s="14">
        <f t="shared" si="1"/>
        <v>4.7670727497012004E-2</v>
      </c>
      <c r="G21" s="14">
        <v>71362.100000000006</v>
      </c>
      <c r="H21" s="14">
        <v>61488.1</v>
      </c>
      <c r="I21" s="14">
        <f t="shared" si="2"/>
        <v>86.163523775225215</v>
      </c>
      <c r="J21" s="14">
        <f t="shared" si="3"/>
        <v>4.9565042830409224E-2</v>
      </c>
      <c r="K21" s="14">
        <f t="shared" si="4"/>
        <v>96.178122270813375</v>
      </c>
    </row>
    <row r="22" spans="1:11" ht="25.5" x14ac:dyDescent="0.2">
      <c r="A22" s="1" t="s">
        <v>25</v>
      </c>
      <c r="B22" s="15" t="s">
        <v>26</v>
      </c>
      <c r="C22" s="12">
        <f>C23+C24+C25</f>
        <v>2609682.6</v>
      </c>
      <c r="D22" s="12">
        <f>D23+D24+D25</f>
        <v>1736040.7</v>
      </c>
      <c r="E22" s="12">
        <f t="shared" si="0"/>
        <v>66.52305916435968</v>
      </c>
      <c r="F22" s="12">
        <f t="shared" si="1"/>
        <v>1.3994078797496363</v>
      </c>
      <c r="G22" s="12">
        <f>G23+G24+G25</f>
        <v>2884049.3600000003</v>
      </c>
      <c r="H22" s="12">
        <f>H23+H24+H25</f>
        <v>1962007.6</v>
      </c>
      <c r="I22" s="12">
        <f t="shared" si="2"/>
        <v>68.029612364193369</v>
      </c>
      <c r="J22" s="12">
        <f t="shared" si="3"/>
        <v>1.5815579067752688</v>
      </c>
      <c r="K22" s="12">
        <f t="shared" si="4"/>
        <v>88.482873358900335</v>
      </c>
    </row>
    <row r="23" spans="1:11" x14ac:dyDescent="0.2">
      <c r="A23" s="6" t="s">
        <v>27</v>
      </c>
      <c r="B23" s="13" t="s">
        <v>171</v>
      </c>
      <c r="C23" s="14">
        <v>572118.6</v>
      </c>
      <c r="D23" s="14">
        <v>313848.90000000002</v>
      </c>
      <c r="E23" s="14">
        <f t="shared" si="0"/>
        <v>54.857314549815371</v>
      </c>
      <c r="F23" s="14">
        <f t="shared" si="1"/>
        <v>0.25299097176163882</v>
      </c>
      <c r="G23" s="14">
        <v>759197.36</v>
      </c>
      <c r="H23" s="14">
        <v>483709.47</v>
      </c>
      <c r="I23" s="14">
        <f t="shared" si="2"/>
        <v>63.713270815377967</v>
      </c>
      <c r="J23" s="14">
        <f t="shared" si="3"/>
        <v>0.38991415571508214</v>
      </c>
      <c r="K23" s="14">
        <f t="shared" si="4"/>
        <v>64.883761734083905</v>
      </c>
    </row>
    <row r="24" spans="1:11" ht="38.25" x14ac:dyDescent="0.2">
      <c r="A24" s="6" t="s">
        <v>28</v>
      </c>
      <c r="B24" s="13" t="s">
        <v>172</v>
      </c>
      <c r="C24" s="14">
        <v>1578952.6</v>
      </c>
      <c r="D24" s="14">
        <v>1088118.6000000001</v>
      </c>
      <c r="E24" s="14">
        <f t="shared" si="0"/>
        <v>68.913949665113449</v>
      </c>
      <c r="F24" s="14">
        <f t="shared" si="1"/>
        <v>0.8771232972488161</v>
      </c>
      <c r="G24" s="14">
        <v>1611623.82</v>
      </c>
      <c r="H24" s="14">
        <v>1081578.1200000001</v>
      </c>
      <c r="I24" s="14">
        <f t="shared" si="2"/>
        <v>67.111078067833475</v>
      </c>
      <c r="J24" s="14">
        <f t="shared" si="3"/>
        <v>0.87185107105657023</v>
      </c>
      <c r="K24" s="14">
        <f t="shared" si="4"/>
        <v>100.60471637499471</v>
      </c>
    </row>
    <row r="25" spans="1:11" ht="38.25" x14ac:dyDescent="0.2">
      <c r="A25" s="6" t="s">
        <v>29</v>
      </c>
      <c r="B25" s="13" t="s">
        <v>30</v>
      </c>
      <c r="C25" s="14">
        <v>458611.4</v>
      </c>
      <c r="D25" s="14">
        <v>334073.2</v>
      </c>
      <c r="E25" s="14">
        <f t="shared" si="0"/>
        <v>72.84450408341354</v>
      </c>
      <c r="F25" s="14">
        <f t="shared" si="1"/>
        <v>0.26929361073918157</v>
      </c>
      <c r="G25" s="14">
        <v>513228.18</v>
      </c>
      <c r="H25" s="14">
        <v>396720.01</v>
      </c>
      <c r="I25" s="14">
        <f t="shared" si="2"/>
        <v>77.298953069958088</v>
      </c>
      <c r="J25" s="14">
        <f t="shared" si="3"/>
        <v>0.31979268000361655</v>
      </c>
      <c r="K25" s="14">
        <f t="shared" si="4"/>
        <v>84.208810137910618</v>
      </c>
    </row>
    <row r="26" spans="1:11" x14ac:dyDescent="0.2">
      <c r="A26" s="1" t="s">
        <v>31</v>
      </c>
      <c r="B26" s="15" t="s">
        <v>32</v>
      </c>
      <c r="C26" s="12">
        <f>C27+C28+C29+C30+C31+C32+C33+C34+C35+C36</f>
        <v>32543723.399999999</v>
      </c>
      <c r="D26" s="12">
        <f>D27+D28+D29+D30+D31+D32+D33+D34+D35+D36</f>
        <v>19732110.099999998</v>
      </c>
      <c r="E26" s="12">
        <f t="shared" si="0"/>
        <v>60.632613722374494</v>
      </c>
      <c r="F26" s="12">
        <f t="shared" si="1"/>
        <v>15.905888818175393</v>
      </c>
      <c r="G26" s="12">
        <f>G27+G28+G29+G30+G31+G32+G33+G34+G35+G36</f>
        <v>29408738.66</v>
      </c>
      <c r="H26" s="12">
        <f>H27+H28+H29+H30+H31+H32+H33+H34+H35+H36</f>
        <v>16772716.760000002</v>
      </c>
      <c r="I26" s="12">
        <f t="shared" si="2"/>
        <v>57.033104866932781</v>
      </c>
      <c r="J26" s="12">
        <f t="shared" si="3"/>
        <v>13.520346613275134</v>
      </c>
      <c r="K26" s="12">
        <f t="shared" si="4"/>
        <v>117.64409059275138</v>
      </c>
    </row>
    <row r="27" spans="1:11" x14ac:dyDescent="0.2">
      <c r="A27" s="6" t="s">
        <v>33</v>
      </c>
      <c r="B27" s="13" t="s">
        <v>34</v>
      </c>
      <c r="C27" s="14">
        <v>471762.6</v>
      </c>
      <c r="D27" s="14">
        <v>343532.79999999999</v>
      </c>
      <c r="E27" s="14">
        <f t="shared" si="0"/>
        <v>72.81899836909497</v>
      </c>
      <c r="F27" s="14">
        <f t="shared" si="1"/>
        <v>0.27691891513399192</v>
      </c>
      <c r="G27" s="14">
        <v>189811.89</v>
      </c>
      <c r="H27" s="14">
        <v>135004.06</v>
      </c>
      <c r="I27" s="14">
        <f t="shared" si="2"/>
        <v>71.125186098721201</v>
      </c>
      <c r="J27" s="14">
        <f t="shared" si="3"/>
        <v>0.10882564294845891</v>
      </c>
      <c r="K27" s="14">
        <f t="shared" si="4"/>
        <v>254.46108805912945</v>
      </c>
    </row>
    <row r="28" spans="1:11" x14ac:dyDescent="0.2">
      <c r="A28" s="6" t="s">
        <v>35</v>
      </c>
      <c r="B28" s="13" t="s">
        <v>36</v>
      </c>
      <c r="C28" s="14">
        <v>6273</v>
      </c>
      <c r="D28" s="14">
        <v>0</v>
      </c>
      <c r="E28" s="14">
        <f t="shared" si="0"/>
        <v>0</v>
      </c>
      <c r="F28" s="14">
        <f t="shared" si="1"/>
        <v>0</v>
      </c>
      <c r="G28" s="14">
        <v>8761</v>
      </c>
      <c r="H28" s="14">
        <v>0</v>
      </c>
      <c r="I28" s="14">
        <f t="shared" si="2"/>
        <v>0</v>
      </c>
      <c r="J28" s="14">
        <f t="shared" si="3"/>
        <v>0</v>
      </c>
      <c r="K28" s="14">
        <v>0</v>
      </c>
    </row>
    <row r="29" spans="1:11" x14ac:dyDescent="0.2">
      <c r="A29" s="6" t="s">
        <v>37</v>
      </c>
      <c r="B29" s="13" t="s">
        <v>38</v>
      </c>
      <c r="C29" s="14">
        <v>5143201.5</v>
      </c>
      <c r="D29" s="14">
        <v>3945216.8</v>
      </c>
      <c r="E29" s="14">
        <f t="shared" si="0"/>
        <v>76.707412688380956</v>
      </c>
      <c r="F29" s="14">
        <f t="shared" si="1"/>
        <v>3.1802062458792841</v>
      </c>
      <c r="G29" s="14">
        <v>5996541.4800000004</v>
      </c>
      <c r="H29" s="14">
        <v>4375689.22</v>
      </c>
      <c r="I29" s="14">
        <f t="shared" si="2"/>
        <v>72.970215158088081</v>
      </c>
      <c r="J29" s="14">
        <f t="shared" si="3"/>
        <v>3.5272064611178413</v>
      </c>
      <c r="K29" s="14">
        <f t="shared" si="4"/>
        <v>90.162180210778317</v>
      </c>
    </row>
    <row r="30" spans="1:11" x14ac:dyDescent="0.2">
      <c r="A30" s="6" t="s">
        <v>39</v>
      </c>
      <c r="B30" s="13" t="s">
        <v>40</v>
      </c>
      <c r="C30" s="14">
        <v>112485.4</v>
      </c>
      <c r="D30" s="14">
        <v>30745.1</v>
      </c>
      <c r="E30" s="14">
        <f t="shared" si="0"/>
        <v>27.332524932124524</v>
      </c>
      <c r="F30" s="14">
        <f t="shared" si="1"/>
        <v>2.4783367811417406E-2</v>
      </c>
      <c r="G30" s="14">
        <v>66750.399999999994</v>
      </c>
      <c r="H30" s="14">
        <v>6862.23</v>
      </c>
      <c r="I30" s="14">
        <f t="shared" si="2"/>
        <v>10.2804327764328</v>
      </c>
      <c r="J30" s="14">
        <f t="shared" si="3"/>
        <v>5.5315861745950691E-3</v>
      </c>
      <c r="K30" s="14">
        <f t="shared" si="4"/>
        <v>448.03365669760416</v>
      </c>
    </row>
    <row r="31" spans="1:11" x14ac:dyDescent="0.2">
      <c r="A31" s="6" t="s">
        <v>41</v>
      </c>
      <c r="B31" s="13" t="s">
        <v>42</v>
      </c>
      <c r="C31" s="14">
        <v>1709094.3</v>
      </c>
      <c r="D31" s="14">
        <v>1099427.5</v>
      </c>
      <c r="E31" s="14">
        <f t="shared" si="0"/>
        <v>64.328077157591594</v>
      </c>
      <c r="F31" s="14">
        <f t="shared" si="1"/>
        <v>0.88623930689726538</v>
      </c>
      <c r="G31" s="14">
        <v>1713247.2</v>
      </c>
      <c r="H31" s="14">
        <v>1127052.58</v>
      </c>
      <c r="I31" s="14">
        <f t="shared" si="2"/>
        <v>65.784586135614305</v>
      </c>
      <c r="J31" s="14">
        <f t="shared" si="3"/>
        <v>0.90850765269740363</v>
      </c>
      <c r="K31" s="14">
        <f t="shared" si="4"/>
        <v>97.548909386286127</v>
      </c>
    </row>
    <row r="32" spans="1:11" x14ac:dyDescent="0.2">
      <c r="A32" s="6" t="s">
        <v>43</v>
      </c>
      <c r="B32" s="13" t="s">
        <v>44</v>
      </c>
      <c r="C32" s="14">
        <v>402557.5</v>
      </c>
      <c r="D32" s="14">
        <v>174680.7</v>
      </c>
      <c r="E32" s="14">
        <f t="shared" si="0"/>
        <v>43.392732715202179</v>
      </c>
      <c r="F32" s="14">
        <f t="shared" si="1"/>
        <v>0.14080865040789786</v>
      </c>
      <c r="G32" s="14">
        <v>626472.77</v>
      </c>
      <c r="H32" s="14">
        <v>290972.61</v>
      </c>
      <c r="I32" s="14">
        <f t="shared" si="2"/>
        <v>46.446170357891212</v>
      </c>
      <c r="J32" s="14">
        <f t="shared" si="3"/>
        <v>0.23455058583898283</v>
      </c>
      <c r="K32" s="14">
        <f t="shared" si="4"/>
        <v>60.033382523530307</v>
      </c>
    </row>
    <row r="33" spans="1:11" x14ac:dyDescent="0.2">
      <c r="A33" s="6" t="s">
        <v>45</v>
      </c>
      <c r="B33" s="13" t="s">
        <v>46</v>
      </c>
      <c r="C33" s="14">
        <v>18603061.699999999</v>
      </c>
      <c r="D33" s="14">
        <v>10203858.5</v>
      </c>
      <c r="E33" s="14">
        <f t="shared" si="0"/>
        <v>54.850425508183967</v>
      </c>
      <c r="F33" s="14">
        <f t="shared" si="1"/>
        <v>8.2252449431342853</v>
      </c>
      <c r="G33" s="14">
        <v>14858907.140000001</v>
      </c>
      <c r="H33" s="14">
        <v>7978605.9900000002</v>
      </c>
      <c r="I33" s="14">
        <f t="shared" si="2"/>
        <v>53.695779338452745</v>
      </c>
      <c r="J33" s="14">
        <f t="shared" si="3"/>
        <v>6.4314875174433688</v>
      </c>
      <c r="K33" s="14">
        <f t="shared" si="4"/>
        <v>127.89024188923509</v>
      </c>
    </row>
    <row r="34" spans="1:11" x14ac:dyDescent="0.2">
      <c r="A34" s="6" t="s">
        <v>47</v>
      </c>
      <c r="B34" s="13" t="s">
        <v>48</v>
      </c>
      <c r="C34" s="14">
        <v>1598254.7</v>
      </c>
      <c r="D34" s="14">
        <v>792036.8</v>
      </c>
      <c r="E34" s="14">
        <f t="shared" si="0"/>
        <v>49.556356693335552</v>
      </c>
      <c r="F34" s="14">
        <f t="shared" si="1"/>
        <v>0.63845423610845464</v>
      </c>
      <c r="G34" s="14">
        <v>1386973.97</v>
      </c>
      <c r="H34" s="14">
        <v>545419.11</v>
      </c>
      <c r="I34" s="14">
        <f t="shared" si="2"/>
        <v>39.324394098037757</v>
      </c>
      <c r="J34" s="14">
        <f t="shared" si="3"/>
        <v>0.43965778008547474</v>
      </c>
      <c r="K34" s="14">
        <f t="shared" si="4"/>
        <v>145.21618063584171</v>
      </c>
    </row>
    <row r="35" spans="1:11" ht="25.5" x14ac:dyDescent="0.2">
      <c r="A35" s="6" t="s">
        <v>49</v>
      </c>
      <c r="B35" s="13" t="s">
        <v>50</v>
      </c>
      <c r="C35" s="14">
        <v>3500</v>
      </c>
      <c r="D35" s="14">
        <v>3500</v>
      </c>
      <c r="E35" s="14">
        <f t="shared" si="0"/>
        <v>100</v>
      </c>
      <c r="F35" s="14">
        <f t="shared" si="1"/>
        <v>2.8213207093150104E-3</v>
      </c>
      <c r="G35" s="14">
        <v>16972</v>
      </c>
      <c r="H35" s="14">
        <v>5990</v>
      </c>
      <c r="I35" s="14">
        <f t="shared" si="2"/>
        <v>35.293424463822767</v>
      </c>
      <c r="J35" s="14">
        <f t="shared" si="3"/>
        <v>4.8284888710848324E-3</v>
      </c>
      <c r="K35" s="14">
        <f t="shared" si="4"/>
        <v>58.430717863105173</v>
      </c>
    </row>
    <row r="36" spans="1:11" ht="25.5" x14ac:dyDescent="0.2">
      <c r="A36" s="6" t="s">
        <v>51</v>
      </c>
      <c r="B36" s="13" t="s">
        <v>52</v>
      </c>
      <c r="C36" s="14">
        <v>4493532.7</v>
      </c>
      <c r="D36" s="14">
        <v>3139111.9</v>
      </c>
      <c r="E36" s="14">
        <f t="shared" si="0"/>
        <v>69.858441221536012</v>
      </c>
      <c r="F36" s="14">
        <f t="shared" si="1"/>
        <v>2.530411832093483</v>
      </c>
      <c r="G36" s="14">
        <v>4544300.8099999996</v>
      </c>
      <c r="H36" s="14">
        <v>2307120.96</v>
      </c>
      <c r="I36" s="14">
        <f t="shared" si="2"/>
        <v>50.769547537941271</v>
      </c>
      <c r="J36" s="14">
        <f t="shared" si="3"/>
        <v>1.859750898097922</v>
      </c>
      <c r="K36" s="14">
        <f t="shared" si="4"/>
        <v>136.06186907512642</v>
      </c>
    </row>
    <row r="37" spans="1:11" x14ac:dyDescent="0.2">
      <c r="A37" s="1" t="s">
        <v>53</v>
      </c>
      <c r="B37" s="15" t="s">
        <v>54</v>
      </c>
      <c r="C37" s="12">
        <f>C38+C39+C40+C41</f>
        <v>17315179.5</v>
      </c>
      <c r="D37" s="12">
        <f>D38+D39+D40+D41</f>
        <v>10994271.700000001</v>
      </c>
      <c r="E37" s="12">
        <f t="shared" si="0"/>
        <v>63.49499120121741</v>
      </c>
      <c r="F37" s="12">
        <f t="shared" si="1"/>
        <v>8.8623904088702723</v>
      </c>
      <c r="G37" s="12">
        <f>G38+G39+G40+G41</f>
        <v>17170074.120000001</v>
      </c>
      <c r="H37" s="12">
        <f>H38+H39+H40+H41</f>
        <v>9206527.9000000004</v>
      </c>
      <c r="I37" s="12">
        <f t="shared" si="2"/>
        <v>53.619616523821968</v>
      </c>
      <c r="J37" s="12">
        <f t="shared" si="3"/>
        <v>7.4213050929018376</v>
      </c>
      <c r="K37" s="12">
        <f t="shared" si="4"/>
        <v>119.41821954398249</v>
      </c>
    </row>
    <row r="38" spans="1:11" x14ac:dyDescent="0.2">
      <c r="A38" s="6" t="s">
        <v>55</v>
      </c>
      <c r="B38" s="13" t="s">
        <v>56</v>
      </c>
      <c r="C38" s="14">
        <v>5016342.4000000004</v>
      </c>
      <c r="D38" s="14">
        <v>3682287.7</v>
      </c>
      <c r="E38" s="14">
        <f t="shared" si="0"/>
        <v>73.405828517606778</v>
      </c>
      <c r="F38" s="14">
        <f t="shared" si="1"/>
        <v>2.9682612987616968</v>
      </c>
      <c r="G38" s="14">
        <v>4220271.07</v>
      </c>
      <c r="H38" s="14">
        <v>1864151.87</v>
      </c>
      <c r="I38" s="14">
        <f t="shared" si="2"/>
        <v>44.171377598264087</v>
      </c>
      <c r="J38" s="14">
        <f t="shared" si="3"/>
        <v>1.5026772217540867</v>
      </c>
      <c r="K38" s="14">
        <f t="shared" si="4"/>
        <v>197.53152944561324</v>
      </c>
    </row>
    <row r="39" spans="1:11" x14ac:dyDescent="0.2">
      <c r="A39" s="6" t="s">
        <v>57</v>
      </c>
      <c r="B39" s="13" t="s">
        <v>58</v>
      </c>
      <c r="C39" s="14">
        <v>9444234.5</v>
      </c>
      <c r="D39" s="14">
        <v>5706612.2000000002</v>
      </c>
      <c r="E39" s="14">
        <f t="shared" si="0"/>
        <v>60.424295902436562</v>
      </c>
      <c r="F39" s="14">
        <f t="shared" si="1"/>
        <v>4.6000523371113404</v>
      </c>
      <c r="G39" s="14">
        <v>10525039.310000001</v>
      </c>
      <c r="H39" s="14">
        <v>6361725.6799999997</v>
      </c>
      <c r="I39" s="14">
        <f t="shared" si="2"/>
        <v>60.443723701398689</v>
      </c>
      <c r="J39" s="14">
        <f t="shared" si="3"/>
        <v>5.128133830847176</v>
      </c>
      <c r="K39" s="14">
        <f t="shared" si="4"/>
        <v>89.7022677029356</v>
      </c>
    </row>
    <row r="40" spans="1:11" x14ac:dyDescent="0.2">
      <c r="A40" s="6" t="s">
        <v>59</v>
      </c>
      <c r="B40" s="13" t="s">
        <v>60</v>
      </c>
      <c r="C40" s="14">
        <v>2202025.2000000002</v>
      </c>
      <c r="D40" s="14">
        <v>1098742.8</v>
      </c>
      <c r="E40" s="14">
        <f t="shared" si="0"/>
        <v>49.896922160563825</v>
      </c>
      <c r="F40" s="14">
        <f t="shared" si="1"/>
        <v>0.88568737595736013</v>
      </c>
      <c r="G40" s="14">
        <v>1955044.14</v>
      </c>
      <c r="H40" s="14">
        <v>656253.47</v>
      </c>
      <c r="I40" s="14">
        <f t="shared" si="2"/>
        <v>33.567194549377284</v>
      </c>
      <c r="J40" s="14">
        <f t="shared" si="3"/>
        <v>0.5290004301345248</v>
      </c>
      <c r="K40" s="14">
        <f t="shared" si="4"/>
        <v>167.42658899769324</v>
      </c>
    </row>
    <row r="41" spans="1:11" ht="25.5" x14ac:dyDescent="0.2">
      <c r="A41" s="6" t="s">
        <v>61</v>
      </c>
      <c r="B41" s="13" t="s">
        <v>62</v>
      </c>
      <c r="C41" s="14">
        <v>652577.4</v>
      </c>
      <c r="D41" s="14">
        <v>506629</v>
      </c>
      <c r="E41" s="14">
        <f t="shared" si="0"/>
        <v>77.635082060763978</v>
      </c>
      <c r="F41" s="14">
        <f t="shared" si="1"/>
        <v>0.40838939703987265</v>
      </c>
      <c r="G41" s="14">
        <v>469719.6</v>
      </c>
      <c r="H41" s="14">
        <v>324396.88</v>
      </c>
      <c r="I41" s="14">
        <f t="shared" si="2"/>
        <v>69.061814750757691</v>
      </c>
      <c r="J41" s="14">
        <f t="shared" si="3"/>
        <v>0.26149361016605038</v>
      </c>
      <c r="K41" s="14">
        <f t="shared" si="4"/>
        <v>156.17566975366717</v>
      </c>
    </row>
    <row r="42" spans="1:11" x14ac:dyDescent="0.2">
      <c r="A42" s="1" t="s">
        <v>63</v>
      </c>
      <c r="B42" s="15" t="s">
        <v>64</v>
      </c>
      <c r="C42" s="12">
        <f>C43+C44+C45</f>
        <v>604747.19999999995</v>
      </c>
      <c r="D42" s="12">
        <f>D43+D44+D45</f>
        <v>214664.09999999998</v>
      </c>
      <c r="E42" s="12">
        <f t="shared" si="0"/>
        <v>35.496501678717983</v>
      </c>
      <c r="F42" s="12">
        <f t="shared" si="1"/>
        <v>0.17303893453613378</v>
      </c>
      <c r="G42" s="12">
        <f>G43+G44+G45</f>
        <v>710875.16999999993</v>
      </c>
      <c r="H42" s="12">
        <f>H43+H44+H45</f>
        <v>302910.27</v>
      </c>
      <c r="I42" s="12">
        <f t="shared" si="2"/>
        <v>42.610894680707453</v>
      </c>
      <c r="J42" s="12">
        <f t="shared" si="3"/>
        <v>0.24417343366148611</v>
      </c>
      <c r="K42" s="12">
        <f t="shared" si="4"/>
        <v>70.867224145288958</v>
      </c>
    </row>
    <row r="43" spans="1:11" ht="25.5" x14ac:dyDescent="0.2">
      <c r="A43" s="6" t="s">
        <v>65</v>
      </c>
      <c r="B43" s="13" t="s">
        <v>66</v>
      </c>
      <c r="C43" s="14">
        <v>129305.7</v>
      </c>
      <c r="D43" s="14">
        <v>77576.7</v>
      </c>
      <c r="E43" s="14">
        <f t="shared" si="0"/>
        <v>59.994803013324237</v>
      </c>
      <c r="F43" s="14">
        <f t="shared" si="1"/>
        <v>6.253392864866221E-2</v>
      </c>
      <c r="G43" s="14">
        <v>126032.32000000001</v>
      </c>
      <c r="H43" s="14">
        <v>75898.009999999995</v>
      </c>
      <c r="I43" s="14">
        <f t="shared" si="2"/>
        <v>60.221068690951654</v>
      </c>
      <c r="J43" s="14">
        <f t="shared" si="3"/>
        <v>6.1180750688227925E-2</v>
      </c>
      <c r="K43" s="14">
        <f t="shared" si="4"/>
        <v>102.21177076974746</v>
      </c>
    </row>
    <row r="44" spans="1:11" ht="25.5" x14ac:dyDescent="0.2">
      <c r="A44" s="6" t="s">
        <v>161</v>
      </c>
      <c r="B44" s="13" t="s">
        <v>68</v>
      </c>
      <c r="C44" s="14">
        <v>0</v>
      </c>
      <c r="D44" s="14">
        <v>0</v>
      </c>
      <c r="E44" s="14">
        <v>0</v>
      </c>
      <c r="F44" s="14">
        <f t="shared" si="1"/>
        <v>0</v>
      </c>
      <c r="G44" s="14">
        <v>0</v>
      </c>
      <c r="H44" s="14">
        <v>0</v>
      </c>
      <c r="I44" s="14">
        <v>0</v>
      </c>
      <c r="J44" s="14">
        <f t="shared" si="3"/>
        <v>0</v>
      </c>
      <c r="K44" s="14">
        <v>0</v>
      </c>
    </row>
    <row r="45" spans="1:11" ht="25.5" x14ac:dyDescent="0.2">
      <c r="A45" s="6" t="s">
        <v>67</v>
      </c>
      <c r="B45" s="13" t="s">
        <v>68</v>
      </c>
      <c r="C45" s="14">
        <v>475441.5</v>
      </c>
      <c r="D45" s="14">
        <v>137087.4</v>
      </c>
      <c r="E45" s="14">
        <f t="shared" si="0"/>
        <v>28.833705093055613</v>
      </c>
      <c r="F45" s="14">
        <f t="shared" si="1"/>
        <v>0.11050500588747159</v>
      </c>
      <c r="G45" s="14">
        <v>584842.85</v>
      </c>
      <c r="H45" s="14">
        <v>227012.26</v>
      </c>
      <c r="I45" s="14">
        <f t="shared" ref="I45:I56" si="5">H45/G45*100</f>
        <v>38.815941752557976</v>
      </c>
      <c r="J45" s="14">
        <f t="shared" si="3"/>
        <v>0.18299268297325816</v>
      </c>
      <c r="K45" s="14">
        <f t="shared" si="4"/>
        <v>60.387663644245457</v>
      </c>
    </row>
    <row r="46" spans="1:11" x14ac:dyDescent="0.2">
      <c r="A46" s="1" t="s">
        <v>69</v>
      </c>
      <c r="B46" s="15" t="s">
        <v>70</v>
      </c>
      <c r="C46" s="12">
        <f>C47+C48+C49+C50+C51+C52+C53+C54</f>
        <v>40982083.000000007</v>
      </c>
      <c r="D46" s="12">
        <f>D47+D48+D49+D50+D51+D52+D53+D54</f>
        <v>30638527</v>
      </c>
      <c r="E46" s="12">
        <f t="shared" si="0"/>
        <v>74.760785097233821</v>
      </c>
      <c r="F46" s="12">
        <f t="shared" si="1"/>
        <v>24.697460208002028</v>
      </c>
      <c r="G46" s="12">
        <f>G47+G48+G49+G50+G51+G52+G53+G54</f>
        <v>39586504.00999999</v>
      </c>
      <c r="H46" s="12">
        <f>H47+H48+H49+H50+H51+H52+H53+H54</f>
        <v>28609515.100000005</v>
      </c>
      <c r="I46" s="12">
        <f t="shared" si="5"/>
        <v>72.270880734436474</v>
      </c>
      <c r="J46" s="12">
        <f t="shared" si="3"/>
        <v>23.061890695740146</v>
      </c>
      <c r="K46" s="12">
        <f t="shared" si="4"/>
        <v>107.09208769497806</v>
      </c>
    </row>
    <row r="47" spans="1:11" x14ac:dyDescent="0.2">
      <c r="A47" s="6" t="s">
        <v>71</v>
      </c>
      <c r="B47" s="13" t="s">
        <v>72</v>
      </c>
      <c r="C47" s="14">
        <v>13498477.6</v>
      </c>
      <c r="D47" s="14">
        <v>10404669.1</v>
      </c>
      <c r="E47" s="14">
        <f t="shared" si="0"/>
        <v>77.080315338671966</v>
      </c>
      <c r="F47" s="14">
        <f t="shared" si="1"/>
        <v>8.3871166872571337</v>
      </c>
      <c r="G47" s="14">
        <v>12844545.57</v>
      </c>
      <c r="H47" s="14">
        <v>9866956.4600000009</v>
      </c>
      <c r="I47" s="14">
        <f t="shared" si="5"/>
        <v>76.818260375403852</v>
      </c>
      <c r="J47" s="14">
        <f t="shared" si="3"/>
        <v>7.9536710281450071</v>
      </c>
      <c r="K47" s="14">
        <f t="shared" si="4"/>
        <v>105.44963020947596</v>
      </c>
    </row>
    <row r="48" spans="1:11" x14ac:dyDescent="0.2">
      <c r="A48" s="6" t="s">
        <v>73</v>
      </c>
      <c r="B48" s="13" t="s">
        <v>74</v>
      </c>
      <c r="C48" s="14">
        <v>20918363.600000001</v>
      </c>
      <c r="D48" s="14">
        <v>15241389.6</v>
      </c>
      <c r="E48" s="14">
        <f t="shared" si="0"/>
        <v>72.861290163251581</v>
      </c>
      <c r="F48" s="14">
        <f t="shared" si="1"/>
        <v>12.285956604919548</v>
      </c>
      <c r="G48" s="14">
        <v>20589628.829999998</v>
      </c>
      <c r="H48" s="14">
        <v>14147530.6</v>
      </c>
      <c r="I48" s="14">
        <f t="shared" si="5"/>
        <v>68.711926362589026</v>
      </c>
      <c r="J48" s="14">
        <f t="shared" si="3"/>
        <v>11.404206019270804</v>
      </c>
      <c r="K48" s="14">
        <f t="shared" si="4"/>
        <v>107.73180161914617</v>
      </c>
    </row>
    <row r="49" spans="1:11" x14ac:dyDescent="0.2">
      <c r="A49" s="6" t="s">
        <v>162</v>
      </c>
      <c r="B49" s="13" t="s">
        <v>151</v>
      </c>
      <c r="C49" s="14">
        <v>743493.7</v>
      </c>
      <c r="D49" s="14">
        <v>551807.4</v>
      </c>
      <c r="E49" s="14">
        <f t="shared" si="0"/>
        <v>74.218167551386117</v>
      </c>
      <c r="F49" s="14">
        <f t="shared" si="1"/>
        <v>0.44480732719236332</v>
      </c>
      <c r="G49" s="14">
        <v>443995.83</v>
      </c>
      <c r="H49" s="14">
        <v>281976.28000000003</v>
      </c>
      <c r="I49" s="14">
        <f t="shared" si="5"/>
        <v>63.508767638651022</v>
      </c>
      <c r="J49" s="14">
        <f t="shared" si="3"/>
        <v>0.22729871951417371</v>
      </c>
      <c r="K49" s="14">
        <f t="shared" si="4"/>
        <v>195.69284338384773</v>
      </c>
    </row>
    <row r="50" spans="1:11" x14ac:dyDescent="0.2">
      <c r="A50" s="6" t="s">
        <v>75</v>
      </c>
      <c r="B50" s="13" t="s">
        <v>76</v>
      </c>
      <c r="C50" s="14">
        <v>3332555.8</v>
      </c>
      <c r="D50" s="14">
        <v>2592202.1</v>
      </c>
      <c r="E50" s="14">
        <f t="shared" si="0"/>
        <v>77.784206944111787</v>
      </c>
      <c r="F50" s="14">
        <f t="shared" si="1"/>
        <v>2.0895524192742454</v>
      </c>
      <c r="G50" s="14">
        <v>3281901.32</v>
      </c>
      <c r="H50" s="14">
        <v>2613410.64</v>
      </c>
      <c r="I50" s="14">
        <f t="shared" si="5"/>
        <v>79.630993902034817</v>
      </c>
      <c r="J50" s="14">
        <f t="shared" si="3"/>
        <v>2.1066484458789132</v>
      </c>
      <c r="K50" s="14">
        <f t="shared" si="4"/>
        <v>99.188472730791361</v>
      </c>
    </row>
    <row r="51" spans="1:11" ht="25.5" x14ac:dyDescent="0.2">
      <c r="A51" s="6" t="s">
        <v>77</v>
      </c>
      <c r="B51" s="13" t="s">
        <v>78</v>
      </c>
      <c r="C51" s="14">
        <v>371236.7</v>
      </c>
      <c r="D51" s="14">
        <v>281718.2</v>
      </c>
      <c r="E51" s="14">
        <f t="shared" si="0"/>
        <v>75.886408859899902</v>
      </c>
      <c r="F51" s="14">
        <f t="shared" si="1"/>
        <v>0.22709068338598515</v>
      </c>
      <c r="G51" s="14">
        <v>286288.8</v>
      </c>
      <c r="H51" s="14">
        <v>219403.45</v>
      </c>
      <c r="I51" s="14">
        <f t="shared" si="5"/>
        <v>76.637105608043356</v>
      </c>
      <c r="J51" s="14">
        <f t="shared" si="3"/>
        <v>0.17685928490861727</v>
      </c>
      <c r="K51" s="14">
        <f t="shared" si="4"/>
        <v>128.4019006993737</v>
      </c>
    </row>
    <row r="52" spans="1:11" x14ac:dyDescent="0.2">
      <c r="A52" s="6" t="s">
        <v>79</v>
      </c>
      <c r="B52" s="13" t="s">
        <v>152</v>
      </c>
      <c r="C52" s="14">
        <v>948165.6</v>
      </c>
      <c r="D52" s="14">
        <v>766428.3</v>
      </c>
      <c r="E52" s="14">
        <f t="shared" si="0"/>
        <v>80.832746937876678</v>
      </c>
      <c r="F52" s="14">
        <f t="shared" si="1"/>
        <v>0.61781143857002796</v>
      </c>
      <c r="G52" s="14">
        <v>971818.13</v>
      </c>
      <c r="H52" s="14">
        <v>709915.73</v>
      </c>
      <c r="I52" s="14">
        <f t="shared" si="5"/>
        <v>73.050266102773776</v>
      </c>
      <c r="J52" s="14">
        <f t="shared" si="3"/>
        <v>0.57225712883356672</v>
      </c>
      <c r="K52" s="14">
        <f t="shared" si="4"/>
        <v>107.96046172973234</v>
      </c>
    </row>
    <row r="53" spans="1:11" x14ac:dyDescent="0.2">
      <c r="A53" s="6" t="s">
        <v>80</v>
      </c>
      <c r="B53" s="13" t="s">
        <v>153</v>
      </c>
      <c r="C53" s="14">
        <v>793671.9</v>
      </c>
      <c r="D53" s="14">
        <v>504356.3</v>
      </c>
      <c r="E53" s="14">
        <f t="shared" si="0"/>
        <v>63.547203825661455</v>
      </c>
      <c r="F53" s="14">
        <f t="shared" si="1"/>
        <v>0.40655739258956974</v>
      </c>
      <c r="G53" s="14">
        <v>879831.12</v>
      </c>
      <c r="H53" s="14">
        <v>534747.59</v>
      </c>
      <c r="I53" s="14">
        <f t="shared" si="5"/>
        <v>60.77843552521761</v>
      </c>
      <c r="J53" s="14">
        <f t="shared" si="3"/>
        <v>0.43105555712094068</v>
      </c>
      <c r="K53" s="14">
        <f t="shared" si="4"/>
        <v>94.316703699403305</v>
      </c>
    </row>
    <row r="54" spans="1:11" x14ac:dyDescent="0.2">
      <c r="A54" s="6" t="s">
        <v>81</v>
      </c>
      <c r="B54" s="13" t="s">
        <v>82</v>
      </c>
      <c r="C54" s="14">
        <v>376118.1</v>
      </c>
      <c r="D54" s="14">
        <v>295956</v>
      </c>
      <c r="E54" s="14">
        <f t="shared" si="0"/>
        <v>78.686986879918834</v>
      </c>
      <c r="F54" s="14">
        <f t="shared" si="1"/>
        <v>0.23856765481315234</v>
      </c>
      <c r="G54" s="14">
        <v>288494.40999999997</v>
      </c>
      <c r="H54" s="14">
        <v>235574.35</v>
      </c>
      <c r="I54" s="14">
        <f t="shared" si="5"/>
        <v>81.656469530900097</v>
      </c>
      <c r="J54" s="14">
        <f t="shared" si="3"/>
        <v>0.18989451206812072</v>
      </c>
      <c r="K54" s="14">
        <f t="shared" si="4"/>
        <v>125.63167424636849</v>
      </c>
    </row>
    <row r="55" spans="1:11" x14ac:dyDescent="0.2">
      <c r="A55" s="1" t="s">
        <v>83</v>
      </c>
      <c r="B55" s="15" t="s">
        <v>166</v>
      </c>
      <c r="C55" s="12">
        <f>C56+C57+C58</f>
        <v>4269531.4000000004</v>
      </c>
      <c r="D55" s="12">
        <f>D56+D57+D58</f>
        <v>2807228.6</v>
      </c>
      <c r="E55" s="12">
        <f t="shared" si="0"/>
        <v>65.750274140155057</v>
      </c>
      <c r="F55" s="12">
        <f t="shared" si="1"/>
        <v>2.2628834814175383</v>
      </c>
      <c r="G55" s="12">
        <f>G56+G57+G58</f>
        <v>4136283.95</v>
      </c>
      <c r="H55" s="12">
        <f>H56+H57+H58</f>
        <v>2491904.96</v>
      </c>
      <c r="I55" s="12">
        <f t="shared" si="5"/>
        <v>60.24501678614206</v>
      </c>
      <c r="J55" s="12">
        <f t="shared" si="3"/>
        <v>2.0087037340836549</v>
      </c>
      <c r="K55" s="12">
        <f t="shared" si="4"/>
        <v>112.65391919280903</v>
      </c>
    </row>
    <row r="56" spans="1:11" x14ac:dyDescent="0.2">
      <c r="A56" s="6" t="s">
        <v>84</v>
      </c>
      <c r="B56" s="13" t="s">
        <v>85</v>
      </c>
      <c r="C56" s="14">
        <v>4222926.9000000004</v>
      </c>
      <c r="D56" s="14">
        <v>2785402.4</v>
      </c>
      <c r="E56" s="14">
        <f t="shared" si="0"/>
        <v>65.959048450495303</v>
      </c>
      <c r="F56" s="14">
        <f t="shared" si="1"/>
        <v>2.2452895642559234</v>
      </c>
      <c r="G56" s="14">
        <v>4118053.75</v>
      </c>
      <c r="H56" s="14">
        <v>2475769.38</v>
      </c>
      <c r="I56" s="14">
        <f t="shared" si="5"/>
        <v>60.119889887304168</v>
      </c>
      <c r="J56" s="14">
        <f t="shared" si="3"/>
        <v>1.9956969780805665</v>
      </c>
      <c r="K56" s="14">
        <f t="shared" si="4"/>
        <v>112.50653726075245</v>
      </c>
    </row>
    <row r="57" spans="1:11" x14ac:dyDescent="0.2">
      <c r="A57" s="6" t="s">
        <v>86</v>
      </c>
      <c r="B57" s="13" t="s">
        <v>87</v>
      </c>
      <c r="C57" s="14">
        <v>16000</v>
      </c>
      <c r="D57" s="14">
        <v>0</v>
      </c>
      <c r="E57" s="14">
        <v>0</v>
      </c>
      <c r="F57" s="14">
        <f t="shared" si="1"/>
        <v>0</v>
      </c>
      <c r="G57" s="14">
        <v>0</v>
      </c>
      <c r="H57" s="14">
        <v>0</v>
      </c>
      <c r="I57" s="14">
        <v>0</v>
      </c>
      <c r="J57" s="14">
        <f t="shared" si="3"/>
        <v>0</v>
      </c>
      <c r="K57" s="14">
        <v>0</v>
      </c>
    </row>
    <row r="58" spans="1:11" ht="25.5" x14ac:dyDescent="0.2">
      <c r="A58" s="6" t="s">
        <v>88</v>
      </c>
      <c r="B58" s="13" t="s">
        <v>89</v>
      </c>
      <c r="C58" s="14">
        <v>30604.5</v>
      </c>
      <c r="D58" s="14">
        <v>21826.2</v>
      </c>
      <c r="E58" s="14">
        <f t="shared" si="0"/>
        <v>71.316963191687506</v>
      </c>
      <c r="F58" s="14">
        <f t="shared" si="1"/>
        <v>1.7593917161614653E-2</v>
      </c>
      <c r="G58" s="14">
        <v>18230.2</v>
      </c>
      <c r="H58" s="14">
        <v>16135.58</v>
      </c>
      <c r="I58" s="14">
        <f t="shared" ref="I58:I85" si="6">H58/G58*100</f>
        <v>88.510164452392175</v>
      </c>
      <c r="J58" s="14">
        <f t="shared" si="3"/>
        <v>1.3006756003088312E-2</v>
      </c>
      <c r="K58" s="14">
        <f t="shared" si="4"/>
        <v>135.26752679482237</v>
      </c>
    </row>
    <row r="59" spans="1:11" x14ac:dyDescent="0.2">
      <c r="A59" s="1" t="s">
        <v>90</v>
      </c>
      <c r="B59" s="15" t="s">
        <v>91</v>
      </c>
      <c r="C59" s="12">
        <f>C60+C61+C62+C63+C64+C65+C66</f>
        <v>23214636.399999999</v>
      </c>
      <c r="D59" s="12">
        <f>D60+D61+D62+D63+D64+D65+D66</f>
        <v>17385405.600000001</v>
      </c>
      <c r="E59" s="12">
        <f t="shared" si="0"/>
        <v>74.889846648642759</v>
      </c>
      <c r="F59" s="12">
        <f t="shared" si="1"/>
        <v>14.014229959748903</v>
      </c>
      <c r="G59" s="12">
        <f>G60+G61+G62+G63+G64+G65+G66</f>
        <v>26513396.610000003</v>
      </c>
      <c r="H59" s="12">
        <f>H60+H61+H62+H63+H64+H65+H66</f>
        <v>21037216.839999996</v>
      </c>
      <c r="I59" s="12">
        <f t="shared" si="6"/>
        <v>79.345612142600515</v>
      </c>
      <c r="J59" s="12">
        <f t="shared" si="3"/>
        <v>16.957924439154993</v>
      </c>
      <c r="K59" s="12">
        <f t="shared" si="4"/>
        <v>82.641186485008461</v>
      </c>
    </row>
    <row r="60" spans="1:11" x14ac:dyDescent="0.2">
      <c r="A60" s="6" t="s">
        <v>92</v>
      </c>
      <c r="B60" s="13" t="s">
        <v>93</v>
      </c>
      <c r="C60" s="14">
        <v>7038557.0999999996</v>
      </c>
      <c r="D60" s="14">
        <v>4639744.3</v>
      </c>
      <c r="E60" s="14">
        <f t="shared" si="0"/>
        <v>65.918969386495419</v>
      </c>
      <c r="F60" s="14">
        <f t="shared" si="1"/>
        <v>3.7400590512903649</v>
      </c>
      <c r="G60" s="14">
        <v>10192546.9</v>
      </c>
      <c r="H60" s="14">
        <v>7112254.1399999997</v>
      </c>
      <c r="I60" s="14">
        <f t="shared" si="6"/>
        <v>69.778968983699258</v>
      </c>
      <c r="J60" s="14">
        <f t="shared" si="3"/>
        <v>5.7331285414552626</v>
      </c>
      <c r="K60" s="14">
        <f t="shared" si="4"/>
        <v>65.235918299173719</v>
      </c>
    </row>
    <row r="61" spans="1:11" x14ac:dyDescent="0.2">
      <c r="A61" s="6" t="s">
        <v>94</v>
      </c>
      <c r="B61" s="13" t="s">
        <v>95</v>
      </c>
      <c r="C61" s="14">
        <v>7035396.7999999998</v>
      </c>
      <c r="D61" s="14">
        <v>4769884.0999999996</v>
      </c>
      <c r="E61" s="14">
        <f t="shared" si="0"/>
        <v>67.798366397755984</v>
      </c>
      <c r="F61" s="14">
        <f t="shared" si="1"/>
        <v>3.8449636549606829</v>
      </c>
      <c r="G61" s="14">
        <v>5937824.3099999996</v>
      </c>
      <c r="H61" s="14">
        <v>4342039.58</v>
      </c>
      <c r="I61" s="14">
        <f t="shared" si="6"/>
        <v>73.125093524365326</v>
      </c>
      <c r="J61" s="14">
        <f t="shared" si="3"/>
        <v>3.500081767919843</v>
      </c>
      <c r="K61" s="14">
        <f t="shared" si="4"/>
        <v>109.85353800022246</v>
      </c>
    </row>
    <row r="62" spans="1:11" ht="25.5" x14ac:dyDescent="0.2">
      <c r="A62" s="6" t="s">
        <v>96</v>
      </c>
      <c r="B62" s="13" t="s">
        <v>97</v>
      </c>
      <c r="C62" s="14">
        <v>66975</v>
      </c>
      <c r="D62" s="14">
        <v>44120</v>
      </c>
      <c r="E62" s="14">
        <f t="shared" si="0"/>
        <v>65.875326614408351</v>
      </c>
      <c r="F62" s="14">
        <f t="shared" si="1"/>
        <v>3.5564762769993791E-2</v>
      </c>
      <c r="G62" s="14">
        <v>66017.850000000006</v>
      </c>
      <c r="H62" s="14">
        <v>43537.35</v>
      </c>
      <c r="I62" s="14">
        <f t="shared" si="6"/>
        <v>65.94784592348887</v>
      </c>
      <c r="J62" s="14">
        <f t="shared" si="3"/>
        <v>3.509509348105596E-2</v>
      </c>
      <c r="K62" s="14">
        <f t="shared" si="4"/>
        <v>101.33827621570903</v>
      </c>
    </row>
    <row r="63" spans="1:11" x14ac:dyDescent="0.2">
      <c r="A63" s="6" t="s">
        <v>98</v>
      </c>
      <c r="B63" s="13" t="s">
        <v>99</v>
      </c>
      <c r="C63" s="14">
        <v>905550</v>
      </c>
      <c r="D63" s="14">
        <v>693553.2</v>
      </c>
      <c r="E63" s="14">
        <f t="shared" si="0"/>
        <v>76.58916680470432</v>
      </c>
      <c r="F63" s="14">
        <f t="shared" si="1"/>
        <v>0.55906743033477002</v>
      </c>
      <c r="G63" s="14">
        <v>1227087.1499999999</v>
      </c>
      <c r="H63" s="14">
        <v>1060668.52</v>
      </c>
      <c r="I63" s="14">
        <f t="shared" si="6"/>
        <v>86.437912743198396</v>
      </c>
      <c r="J63" s="14">
        <f t="shared" si="3"/>
        <v>0.85499601748414356</v>
      </c>
      <c r="K63" s="14">
        <f t="shared" si="4"/>
        <v>65.388308120995234</v>
      </c>
    </row>
    <row r="64" spans="1:11" x14ac:dyDescent="0.2">
      <c r="A64" s="6" t="s">
        <v>100</v>
      </c>
      <c r="B64" s="13" t="s">
        <v>101</v>
      </c>
      <c r="C64" s="14">
        <v>122669.9</v>
      </c>
      <c r="D64" s="14">
        <v>74380.3</v>
      </c>
      <c r="E64" s="14">
        <f t="shared" si="0"/>
        <v>60.634515883684593</v>
      </c>
      <c r="F64" s="14">
        <f t="shared" si="1"/>
        <v>5.9957337358589505E-2</v>
      </c>
      <c r="G64" s="14">
        <v>115827.6</v>
      </c>
      <c r="H64" s="14">
        <v>59020.19</v>
      </c>
      <c r="I64" s="14">
        <f t="shared" si="6"/>
        <v>50.955204113700013</v>
      </c>
      <c r="J64" s="14">
        <f t="shared" si="3"/>
        <v>4.7575681232773337E-2</v>
      </c>
      <c r="K64" s="14">
        <f t="shared" si="4"/>
        <v>126.02517884134225</v>
      </c>
    </row>
    <row r="65" spans="1:11" ht="38.25" x14ac:dyDescent="0.2">
      <c r="A65" s="6" t="s">
        <v>102</v>
      </c>
      <c r="B65" s="13" t="s">
        <v>103</v>
      </c>
      <c r="C65" s="14">
        <v>317266.5</v>
      </c>
      <c r="D65" s="14">
        <v>248219.3</v>
      </c>
      <c r="E65" s="14">
        <f t="shared" si="0"/>
        <v>78.236845049824041</v>
      </c>
      <c r="F65" s="14">
        <f t="shared" si="1"/>
        <v>0.20008750044047866</v>
      </c>
      <c r="G65" s="14">
        <v>309264.12</v>
      </c>
      <c r="H65" s="14">
        <v>245597.92</v>
      </c>
      <c r="I65" s="14">
        <f t="shared" si="6"/>
        <v>79.413648114110373</v>
      </c>
      <c r="J65" s="14">
        <f t="shared" si="3"/>
        <v>0.19797442796019746</v>
      </c>
      <c r="K65" s="14">
        <f t="shared" si="4"/>
        <v>101.06734617296431</v>
      </c>
    </row>
    <row r="66" spans="1:11" x14ac:dyDescent="0.2">
      <c r="A66" s="6" t="s">
        <v>104</v>
      </c>
      <c r="B66" s="13" t="s">
        <v>105</v>
      </c>
      <c r="C66" s="14">
        <v>7728221.0999999996</v>
      </c>
      <c r="D66" s="14">
        <v>6915504.4000000004</v>
      </c>
      <c r="E66" s="14">
        <f t="shared" si="0"/>
        <v>89.483780426520156</v>
      </c>
      <c r="F66" s="14">
        <f t="shared" si="1"/>
        <v>5.5745302225940216</v>
      </c>
      <c r="G66" s="14">
        <v>8664828.6799999997</v>
      </c>
      <c r="H66" s="14">
        <v>8174099.1399999997</v>
      </c>
      <c r="I66" s="14">
        <f t="shared" si="6"/>
        <v>94.33653499540398</v>
      </c>
      <c r="J66" s="14">
        <f t="shared" si="3"/>
        <v>6.5890729096217182</v>
      </c>
      <c r="K66" s="14">
        <f t="shared" si="4"/>
        <v>84.602648947074073</v>
      </c>
    </row>
    <row r="67" spans="1:11" x14ac:dyDescent="0.2">
      <c r="A67" s="1" t="s">
        <v>106</v>
      </c>
      <c r="B67" s="15" t="s">
        <v>107</v>
      </c>
      <c r="C67" s="12">
        <f>C68+C69+C70+C71+C72</f>
        <v>37948886</v>
      </c>
      <c r="D67" s="12">
        <f>D68+D69+D70+D71+D72</f>
        <v>27772074.399999999</v>
      </c>
      <c r="E67" s="12">
        <f t="shared" si="0"/>
        <v>73.182844945698804</v>
      </c>
      <c r="F67" s="12">
        <f t="shared" si="1"/>
        <v>22.386836755816354</v>
      </c>
      <c r="G67" s="12">
        <f>G68+G69+G70+G71+G72</f>
        <v>34158206.060000002</v>
      </c>
      <c r="H67" s="12">
        <f>H68+H69+H70+H71+H72</f>
        <v>23742616.949999996</v>
      </c>
      <c r="I67" s="12">
        <f t="shared" si="6"/>
        <v>69.507798238277843</v>
      </c>
      <c r="J67" s="12">
        <f t="shared" si="3"/>
        <v>19.138724826962449</v>
      </c>
      <c r="K67" s="12">
        <f t="shared" si="4"/>
        <v>116.97141245417768</v>
      </c>
    </row>
    <row r="68" spans="1:11" x14ac:dyDescent="0.2">
      <c r="A68" s="6" t="s">
        <v>108</v>
      </c>
      <c r="B68" s="13" t="s">
        <v>109</v>
      </c>
      <c r="C68" s="14">
        <v>476704.1</v>
      </c>
      <c r="D68" s="14">
        <v>309841.8</v>
      </c>
      <c r="E68" s="14">
        <f t="shared" si="0"/>
        <v>64.996671939679146</v>
      </c>
      <c r="F68" s="14">
        <f t="shared" si="1"/>
        <v>0.24976088198612559</v>
      </c>
      <c r="G68" s="14">
        <v>440346.3</v>
      </c>
      <c r="H68" s="14">
        <v>316472.90000000002</v>
      </c>
      <c r="I68" s="14">
        <f t="shared" si="6"/>
        <v>71.869094846487869</v>
      </c>
      <c r="J68" s="14">
        <f t="shared" si="3"/>
        <v>0.25510615620199384</v>
      </c>
      <c r="K68" s="14">
        <f t="shared" si="4"/>
        <v>97.904686309633448</v>
      </c>
    </row>
    <row r="69" spans="1:11" x14ac:dyDescent="0.2">
      <c r="A69" s="6" t="s">
        <v>110</v>
      </c>
      <c r="B69" s="13" t="s">
        <v>111</v>
      </c>
      <c r="C69" s="14">
        <v>4749287.4000000004</v>
      </c>
      <c r="D69" s="14">
        <v>3527691.3</v>
      </c>
      <c r="E69" s="14">
        <f t="shared" si="0"/>
        <v>74.278328576198604</v>
      </c>
      <c r="F69" s="14">
        <f t="shared" si="1"/>
        <v>2.8436424345029687</v>
      </c>
      <c r="G69" s="14">
        <v>4993948.17</v>
      </c>
      <c r="H69" s="14">
        <v>3901420.87</v>
      </c>
      <c r="I69" s="14">
        <f t="shared" si="6"/>
        <v>78.122974792507719</v>
      </c>
      <c r="J69" s="14">
        <f t="shared" si="3"/>
        <v>3.1449027132242242</v>
      </c>
      <c r="K69" s="14">
        <f t="shared" si="4"/>
        <v>90.420680504536278</v>
      </c>
    </row>
    <row r="70" spans="1:11" x14ac:dyDescent="0.2">
      <c r="A70" s="6" t="s">
        <v>112</v>
      </c>
      <c r="B70" s="13" t="s">
        <v>113</v>
      </c>
      <c r="C70" s="14">
        <v>23626363.699999999</v>
      </c>
      <c r="D70" s="14">
        <v>16947606.300000001</v>
      </c>
      <c r="E70" s="14">
        <f t="shared" si="0"/>
        <v>71.731759128045596</v>
      </c>
      <c r="F70" s="14">
        <f t="shared" si="1"/>
        <v>13.661323607859297</v>
      </c>
      <c r="G70" s="14">
        <v>21809118.640000001</v>
      </c>
      <c r="H70" s="14">
        <v>14606640.02</v>
      </c>
      <c r="I70" s="14">
        <f t="shared" si="6"/>
        <v>66.974921183701724</v>
      </c>
      <c r="J70" s="14">
        <f t="shared" si="3"/>
        <v>11.774290280552977</v>
      </c>
      <c r="K70" s="14">
        <f t="shared" si="4"/>
        <v>116.0267267269862</v>
      </c>
    </row>
    <row r="71" spans="1:11" x14ac:dyDescent="0.2">
      <c r="A71" s="6" t="s">
        <v>114</v>
      </c>
      <c r="B71" s="13" t="s">
        <v>115</v>
      </c>
      <c r="C71" s="14">
        <v>8125001.4000000004</v>
      </c>
      <c r="D71" s="14">
        <v>6365732.4000000004</v>
      </c>
      <c r="E71" s="14">
        <f t="shared" si="0"/>
        <v>78.347462192437291</v>
      </c>
      <c r="F71" s="14">
        <f t="shared" si="1"/>
        <v>5.1313636143078698</v>
      </c>
      <c r="G71" s="14">
        <v>5966423.1900000004</v>
      </c>
      <c r="H71" s="14">
        <v>4348446.26</v>
      </c>
      <c r="I71" s="14">
        <f t="shared" si="6"/>
        <v>72.881961629677832</v>
      </c>
      <c r="J71" s="14">
        <f t="shared" si="3"/>
        <v>3.5052461390518297</v>
      </c>
      <c r="K71" s="14">
        <f t="shared" si="4"/>
        <v>146.3909640221701</v>
      </c>
    </row>
    <row r="72" spans="1:11" x14ac:dyDescent="0.2">
      <c r="A72" s="6" t="s">
        <v>116</v>
      </c>
      <c r="B72" s="13" t="s">
        <v>117</v>
      </c>
      <c r="C72" s="14">
        <v>971529.4</v>
      </c>
      <c r="D72" s="14">
        <v>621202.6</v>
      </c>
      <c r="E72" s="14">
        <f t="shared" si="0"/>
        <v>63.940689803108377</v>
      </c>
      <c r="F72" s="14">
        <f t="shared" si="1"/>
        <v>0.50074621716009393</v>
      </c>
      <c r="G72" s="14">
        <v>948369.76</v>
      </c>
      <c r="H72" s="14">
        <v>569636.9</v>
      </c>
      <c r="I72" s="14">
        <f t="shared" si="6"/>
        <v>60.064852763757457</v>
      </c>
      <c r="J72" s="14">
        <f t="shared" si="3"/>
        <v>0.45917953793142963</v>
      </c>
      <c r="K72" s="14">
        <f t="shared" si="4"/>
        <v>109.05238056031831</v>
      </c>
    </row>
    <row r="73" spans="1:11" x14ac:dyDescent="0.2">
      <c r="A73" s="1" t="s">
        <v>118</v>
      </c>
      <c r="B73" s="15" t="s">
        <v>119</v>
      </c>
      <c r="C73" s="12">
        <f>C74+C75+C76</f>
        <v>2837359.5</v>
      </c>
      <c r="D73" s="12">
        <f>D74+D75+D76</f>
        <v>1094949.5</v>
      </c>
      <c r="E73" s="12">
        <f t="shared" ref="E73:E86" si="7">D73/C73*100</f>
        <v>38.590439456121089</v>
      </c>
      <c r="F73" s="12">
        <f t="shared" ref="F73:F85" si="8">D73/$D$8*100</f>
        <v>0.88262962857260463</v>
      </c>
      <c r="G73" s="12">
        <f>G74+G75+G76</f>
        <v>3002571.41</v>
      </c>
      <c r="H73" s="12">
        <f>H74+H75+H76</f>
        <v>1574885.75</v>
      </c>
      <c r="I73" s="12">
        <f t="shared" si="6"/>
        <v>52.451233790972516</v>
      </c>
      <c r="J73" s="12">
        <f t="shared" ref="J73:J85" si="9">H73/$D$8*100</f>
        <v>1.2695022232228863</v>
      </c>
      <c r="K73" s="12">
        <f t="shared" ref="K73:K85" si="10">D73/H73*100</f>
        <v>69.525646542931767</v>
      </c>
    </row>
    <row r="74" spans="1:11" x14ac:dyDescent="0.2">
      <c r="A74" s="6" t="s">
        <v>120</v>
      </c>
      <c r="B74" s="13" t="s">
        <v>121</v>
      </c>
      <c r="C74" s="14">
        <v>170445.5</v>
      </c>
      <c r="D74" s="14">
        <v>80592.899999999994</v>
      </c>
      <c r="E74" s="14">
        <f t="shared" si="7"/>
        <v>47.283677187136057</v>
      </c>
      <c r="F74" s="14">
        <f t="shared" si="8"/>
        <v>6.4965262226786766E-2</v>
      </c>
      <c r="G74" s="14">
        <v>160827.71</v>
      </c>
      <c r="H74" s="14">
        <v>36023.15</v>
      </c>
      <c r="I74" s="14">
        <f t="shared" si="6"/>
        <v>22.398596609999611</v>
      </c>
      <c r="J74" s="14">
        <f t="shared" si="9"/>
        <v>2.9037959745646005E-2</v>
      </c>
      <c r="K74" s="14">
        <f t="shared" si="10"/>
        <v>223.72529887030973</v>
      </c>
    </row>
    <row r="75" spans="1:11" x14ac:dyDescent="0.2">
      <c r="A75" s="6" t="s">
        <v>122</v>
      </c>
      <c r="B75" s="13" t="s">
        <v>123</v>
      </c>
      <c r="C75" s="14">
        <v>1965824.6</v>
      </c>
      <c r="D75" s="14">
        <v>488717.1</v>
      </c>
      <c r="E75" s="14">
        <f t="shared" si="7"/>
        <v>24.860666612880923</v>
      </c>
      <c r="F75" s="14">
        <f t="shared" si="8"/>
        <v>0.39395076435039283</v>
      </c>
      <c r="G75" s="14">
        <v>2208520.2000000002</v>
      </c>
      <c r="H75" s="14">
        <v>1100986.48</v>
      </c>
      <c r="I75" s="14">
        <f t="shared" si="6"/>
        <v>49.85177314656211</v>
      </c>
      <c r="J75" s="14">
        <f t="shared" si="9"/>
        <v>0.88749598762852477</v>
      </c>
      <c r="K75" s="14">
        <f t="shared" si="10"/>
        <v>44.389019200308432</v>
      </c>
    </row>
    <row r="76" spans="1:11" x14ac:dyDescent="0.2">
      <c r="A76" s="6" t="s">
        <v>124</v>
      </c>
      <c r="B76" s="13" t="s">
        <v>125</v>
      </c>
      <c r="C76" s="14">
        <v>701089.4</v>
      </c>
      <c r="D76" s="14">
        <v>525639.5</v>
      </c>
      <c r="E76" s="14">
        <f t="shared" si="7"/>
        <v>74.974675127023744</v>
      </c>
      <c r="F76" s="14">
        <f t="shared" si="8"/>
        <v>0.42371360199542502</v>
      </c>
      <c r="G76" s="14">
        <v>633223.5</v>
      </c>
      <c r="H76" s="14">
        <v>437876.12</v>
      </c>
      <c r="I76" s="14">
        <f t="shared" si="6"/>
        <v>69.150326859315868</v>
      </c>
      <c r="J76" s="14">
        <f t="shared" si="9"/>
        <v>0.3529682758487156</v>
      </c>
      <c r="K76" s="14">
        <f t="shared" si="10"/>
        <v>120.04297014415859</v>
      </c>
    </row>
    <row r="77" spans="1:11" x14ac:dyDescent="0.2">
      <c r="A77" s="1" t="s">
        <v>126</v>
      </c>
      <c r="B77" s="15" t="s">
        <v>127</v>
      </c>
      <c r="C77" s="12">
        <f>C78+C79</f>
        <v>430212.7</v>
      </c>
      <c r="D77" s="12">
        <f>D78+D79</f>
        <v>331102.7</v>
      </c>
      <c r="E77" s="12">
        <f t="shared" si="7"/>
        <v>76.96255828802822</v>
      </c>
      <c r="F77" s="12">
        <f t="shared" si="8"/>
        <v>0.26689911554860435</v>
      </c>
      <c r="G77" s="12">
        <f>G78+G79</f>
        <v>470382.52</v>
      </c>
      <c r="H77" s="12">
        <f>H78+H79</f>
        <v>338395.78</v>
      </c>
      <c r="I77" s="12">
        <f t="shared" si="6"/>
        <v>71.940551702473982</v>
      </c>
      <c r="J77" s="12">
        <f t="shared" si="9"/>
        <v>0.27277800630251603</v>
      </c>
      <c r="K77" s="12">
        <f t="shared" si="10"/>
        <v>97.844807639149636</v>
      </c>
    </row>
    <row r="78" spans="1:11" ht="18" customHeight="1" x14ac:dyDescent="0.2">
      <c r="A78" s="6" t="s">
        <v>128</v>
      </c>
      <c r="B78" s="13" t="s">
        <v>129</v>
      </c>
      <c r="C78" s="14">
        <v>350544.7</v>
      </c>
      <c r="D78" s="14">
        <v>269200.7</v>
      </c>
      <c r="E78" s="14">
        <f t="shared" si="7"/>
        <v>76.794970798303325</v>
      </c>
      <c r="F78" s="14">
        <f t="shared" si="8"/>
        <v>0.21700043139202779</v>
      </c>
      <c r="G78" s="14">
        <v>377115.87</v>
      </c>
      <c r="H78" s="14">
        <v>263926.82</v>
      </c>
      <c r="I78" s="14">
        <f t="shared" si="6"/>
        <v>69.985604159273379</v>
      </c>
      <c r="J78" s="14">
        <f t="shared" si="9"/>
        <v>0.21274920085990146</v>
      </c>
      <c r="K78" s="14">
        <f t="shared" si="10"/>
        <v>101.99823572306899</v>
      </c>
    </row>
    <row r="79" spans="1:11" ht="18" customHeight="1" x14ac:dyDescent="0.2">
      <c r="A79" s="6" t="s">
        <v>130</v>
      </c>
      <c r="B79" s="13" t="s">
        <v>131</v>
      </c>
      <c r="C79" s="14">
        <v>79668</v>
      </c>
      <c r="D79" s="14">
        <v>61902</v>
      </c>
      <c r="E79" s="14">
        <f t="shared" si="7"/>
        <v>77.699954812471759</v>
      </c>
      <c r="F79" s="14">
        <f t="shared" si="8"/>
        <v>4.9898684156576507E-2</v>
      </c>
      <c r="G79" s="14">
        <v>93266.65</v>
      </c>
      <c r="H79" s="14">
        <v>74468.960000000006</v>
      </c>
      <c r="I79" s="14">
        <f t="shared" si="6"/>
        <v>79.845217985206943</v>
      </c>
      <c r="J79" s="14">
        <f t="shared" si="9"/>
        <v>6.0028805442614616E-2</v>
      </c>
      <c r="K79" s="14">
        <f t="shared" si="10"/>
        <v>83.124566262238659</v>
      </c>
    </row>
    <row r="80" spans="1:11" ht="29.25" customHeight="1" x14ac:dyDescent="0.2">
      <c r="A80" s="1" t="s">
        <v>132</v>
      </c>
      <c r="B80" s="15" t="s">
        <v>133</v>
      </c>
      <c r="C80" s="12">
        <f>C81</f>
        <v>13846.2</v>
      </c>
      <c r="D80" s="12">
        <f>D81</f>
        <v>2640</v>
      </c>
      <c r="E80" s="12">
        <f t="shared" si="7"/>
        <v>19.066603111322962</v>
      </c>
      <c r="F80" s="12">
        <f t="shared" si="8"/>
        <v>2.1280819064547507E-3</v>
      </c>
      <c r="G80" s="12">
        <f>G81</f>
        <v>7959</v>
      </c>
      <c r="H80" s="12">
        <f>H81</f>
        <v>4405.5</v>
      </c>
      <c r="I80" s="12">
        <f t="shared" si="6"/>
        <v>55.352431209951</v>
      </c>
      <c r="J80" s="12">
        <f t="shared" si="9"/>
        <v>3.5512366813963653E-3</v>
      </c>
      <c r="K80" s="12">
        <f t="shared" si="10"/>
        <v>59.925093632958806</v>
      </c>
    </row>
    <row r="81" spans="1:11" ht="27.75" customHeight="1" x14ac:dyDescent="0.2">
      <c r="A81" s="6" t="s">
        <v>134</v>
      </c>
      <c r="B81" s="13" t="s">
        <v>135</v>
      </c>
      <c r="C81" s="14">
        <v>13846.2</v>
      </c>
      <c r="D81" s="14">
        <v>2640</v>
      </c>
      <c r="E81" s="14">
        <f t="shared" si="7"/>
        <v>19.066603111322962</v>
      </c>
      <c r="F81" s="14">
        <f t="shared" si="8"/>
        <v>2.1280819064547507E-3</v>
      </c>
      <c r="G81" s="14">
        <v>7959</v>
      </c>
      <c r="H81" s="14">
        <v>4405.5</v>
      </c>
      <c r="I81" s="14">
        <f t="shared" si="6"/>
        <v>55.352431209951</v>
      </c>
      <c r="J81" s="14">
        <f t="shared" si="9"/>
        <v>3.5512366813963653E-3</v>
      </c>
      <c r="K81" s="14">
        <f t="shared" si="10"/>
        <v>59.925093632958806</v>
      </c>
    </row>
    <row r="82" spans="1:11" ht="55.5" customHeight="1" x14ac:dyDescent="0.2">
      <c r="A82" s="1" t="s">
        <v>136</v>
      </c>
      <c r="B82" s="15" t="s">
        <v>167</v>
      </c>
      <c r="C82" s="12">
        <f>C83+C84+C85</f>
        <v>6759902.5</v>
      </c>
      <c r="D82" s="12">
        <f>D83+D84+D85</f>
        <v>5546859.9000000004</v>
      </c>
      <c r="E82" s="12">
        <f t="shared" si="7"/>
        <v>82.055324022794721</v>
      </c>
      <c r="F82" s="12">
        <f t="shared" si="8"/>
        <v>4.4712773450111394</v>
      </c>
      <c r="G82" s="12">
        <f>G83+G84+G85</f>
        <v>5858439.8799999999</v>
      </c>
      <c r="H82" s="12">
        <f>H83+H84+H85</f>
        <v>4718792.8499999996</v>
      </c>
      <c r="I82" s="12">
        <f t="shared" si="6"/>
        <v>80.54691943002409</v>
      </c>
      <c r="J82" s="12">
        <f t="shared" si="9"/>
        <v>3.8037794259064568</v>
      </c>
      <c r="K82" s="12">
        <f t="shared" si="10"/>
        <v>117.54828144236085</v>
      </c>
    </row>
    <row r="83" spans="1:11" ht="40.5" customHeight="1" x14ac:dyDescent="0.2">
      <c r="A83" s="6" t="s">
        <v>137</v>
      </c>
      <c r="B83" s="13" t="s">
        <v>138</v>
      </c>
      <c r="C83" s="14">
        <v>2470864.2999999998</v>
      </c>
      <c r="D83" s="14">
        <v>2223777.9</v>
      </c>
      <c r="E83" s="14">
        <f t="shared" si="7"/>
        <v>90.000001214150046</v>
      </c>
      <c r="F83" s="14">
        <f t="shared" si="8"/>
        <v>1.792568754910584</v>
      </c>
      <c r="G83" s="14">
        <v>1625695.5</v>
      </c>
      <c r="H83" s="14">
        <v>1463125.95</v>
      </c>
      <c r="I83" s="14">
        <f t="shared" si="6"/>
        <v>90</v>
      </c>
      <c r="J83" s="14">
        <f t="shared" si="9"/>
        <v>1.179413583734628</v>
      </c>
      <c r="K83" s="14">
        <f t="shared" si="10"/>
        <v>151.9881388201747</v>
      </c>
    </row>
    <row r="84" spans="1:11" x14ac:dyDescent="0.2">
      <c r="A84" s="6" t="s">
        <v>139</v>
      </c>
      <c r="B84" s="13" t="s">
        <v>140</v>
      </c>
      <c r="C84" s="14">
        <v>605000</v>
      </c>
      <c r="D84" s="14">
        <v>487460.7</v>
      </c>
      <c r="E84" s="14">
        <f t="shared" si="7"/>
        <v>80.572016528925616</v>
      </c>
      <c r="F84" s="14">
        <f t="shared" si="8"/>
        <v>0.39293799082491188</v>
      </c>
      <c r="G84" s="14">
        <v>600000</v>
      </c>
      <c r="H84" s="14">
        <v>492389</v>
      </c>
      <c r="I84" s="14">
        <f t="shared" si="6"/>
        <v>82.064833333333326</v>
      </c>
      <c r="J84" s="14">
        <f t="shared" si="9"/>
        <v>0.39691065221111677</v>
      </c>
      <c r="K84" s="14">
        <f t="shared" si="10"/>
        <v>98.999104366669442</v>
      </c>
    </row>
    <row r="85" spans="1:11" ht="25.5" x14ac:dyDescent="0.2">
      <c r="A85" s="6" t="s">
        <v>141</v>
      </c>
      <c r="B85" s="13" t="s">
        <v>142</v>
      </c>
      <c r="C85" s="14">
        <v>3684038.2</v>
      </c>
      <c r="D85" s="14">
        <v>2835621.3</v>
      </c>
      <c r="E85" s="14">
        <f t="shared" si="7"/>
        <v>76.97046409562202</v>
      </c>
      <c r="F85" s="14">
        <f t="shared" si="8"/>
        <v>2.2857705992756432</v>
      </c>
      <c r="G85" s="14">
        <v>3632744.38</v>
      </c>
      <c r="H85" s="14">
        <v>2763277.9</v>
      </c>
      <c r="I85" s="14">
        <f t="shared" si="6"/>
        <v>76.065850248455959</v>
      </c>
      <c r="J85" s="14">
        <f t="shared" si="9"/>
        <v>2.227455189960712</v>
      </c>
      <c r="K85" s="14">
        <f t="shared" si="10"/>
        <v>102.61802839301831</v>
      </c>
    </row>
    <row r="86" spans="1:11" hidden="1" x14ac:dyDescent="0.2">
      <c r="E86" s="9" t="e">
        <f t="shared" si="7"/>
        <v>#DIV/0!</v>
      </c>
      <c r="F86" s="12">
        <f>F82+F80+F77+F73+F67+F59+F55+F46+F42+F37+F26+F22+F20+F9</f>
        <v>99.999999999999986</v>
      </c>
      <c r="G86" s="3">
        <v>3049325.9</v>
      </c>
      <c r="H86" s="3">
        <v>810022.2</v>
      </c>
      <c r="J86" s="12">
        <f>J82+J80+J77+J73+J67+J59+J55+J46+J42+J37+J26+J22+J20+J9</f>
        <v>93.728646946056756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78740157480314965" right="0.39370078740157483" top="0.78740157480314965" bottom="0.78740157480314965" header="0.51181102362204722" footer="0.51181102362204722"/>
  <pageSetup paperSize="9" scale="5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01.10.2021</vt:lpstr>
      <vt:lpstr>'на 01.10.2021'!APPT</vt:lpstr>
      <vt:lpstr>'на 01.10.2021'!FIO</vt:lpstr>
      <vt:lpstr>'на 01.10.2021'!SIGN</vt:lpstr>
      <vt:lpstr>'на 01.10.2021'!Заголовки_для_печати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2020-10-19T07:54:49Z</cp:lastPrinted>
  <dcterms:created xsi:type="dcterms:W3CDTF">2002-03-11T10:22:12Z</dcterms:created>
  <dcterms:modified xsi:type="dcterms:W3CDTF">2021-10-13T13:52:41Z</dcterms:modified>
</cp:coreProperties>
</file>