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0290"/>
  </bookViews>
  <sheets>
    <sheet name="на 01.10.2021 " sheetId="1" r:id="rId1"/>
  </sheets>
  <calcPr calcId="145621"/>
</workbook>
</file>

<file path=xl/calcChain.xml><?xml version="1.0" encoding="utf-8"?>
<calcChain xmlns="http://schemas.openxmlformats.org/spreadsheetml/2006/main">
  <c r="I67" i="1" l="1"/>
  <c r="G65" i="1"/>
  <c r="D65" i="1"/>
  <c r="I64" i="1"/>
  <c r="G63" i="1"/>
  <c r="D63" i="1"/>
  <c r="I62" i="1"/>
  <c r="I60" i="1"/>
  <c r="I59" i="1"/>
  <c r="I58" i="1"/>
  <c r="I57" i="1"/>
  <c r="I56" i="1"/>
  <c r="I55" i="1"/>
  <c r="I54" i="1"/>
  <c r="I53" i="1"/>
  <c r="I52" i="1"/>
  <c r="I51" i="1"/>
  <c r="G50" i="1"/>
  <c r="I50" i="1" s="1"/>
  <c r="F50" i="1"/>
  <c r="D50" i="1"/>
  <c r="C50" i="1"/>
  <c r="D48" i="1"/>
  <c r="C48" i="1"/>
  <c r="J47" i="1"/>
  <c r="I47" i="1"/>
  <c r="H47" i="1"/>
  <c r="E47" i="1"/>
  <c r="J46" i="1"/>
  <c r="I46" i="1"/>
  <c r="H46" i="1"/>
  <c r="E46" i="1"/>
  <c r="I45" i="1"/>
  <c r="H45" i="1"/>
  <c r="G45" i="1"/>
  <c r="J45" i="1" s="1"/>
  <c r="F45" i="1"/>
  <c r="E45" i="1"/>
  <c r="D45" i="1"/>
  <c r="C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I22" i="1"/>
  <c r="H22" i="1"/>
  <c r="G22" i="1"/>
  <c r="J22" i="1" s="1"/>
  <c r="F22" i="1"/>
  <c r="E22" i="1"/>
  <c r="D22" i="1"/>
  <c r="C22" i="1"/>
  <c r="J20" i="1"/>
  <c r="I20" i="1"/>
  <c r="J19" i="1"/>
  <c r="I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I9" i="1"/>
  <c r="H9" i="1"/>
  <c r="G9" i="1"/>
  <c r="J9" i="1" s="1"/>
  <c r="F9" i="1"/>
  <c r="E9" i="1"/>
  <c r="D9" i="1"/>
  <c r="C9" i="1"/>
  <c r="G48" i="1" l="1"/>
  <c r="I48" i="1" s="1"/>
</calcChain>
</file>

<file path=xl/sharedStrings.xml><?xml version="1.0" encoding="utf-8"?>
<sst xmlns="http://schemas.openxmlformats.org/spreadsheetml/2006/main" count="99" uniqueCount="95">
  <si>
    <t>Информация об исполнении областного бюджета Ленинградской области на 01.10.2021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</si>
  <si>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</si>
  <si>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</si>
  <si>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</si>
  <si>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</si>
  <si>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</si>
  <si>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</si>
  <si>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</si>
  <si>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</si>
  <si>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</si>
  <si>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</si>
  <si>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</si>
  <si>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</si>
  <si>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</si>
  <si>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t>ДОХОДЫ (всего), в том числе:</t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</si>
  <si>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</si>
  <si>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</si>
  <si>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</si>
  <si>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</si>
  <si>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</si>
  <si>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</si>
  <si>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</si>
  <si>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</si>
  <si>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</si>
  <si>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t xml:space="preserve"> - доходы от возврата межбюджетных трансфертов, имеющих целевое назначение, прошлых лет</t>
  </si>
  <si>
    <r>
      <t xml:space="preserve"> - </t>
    </r>
    <r>
      <rPr>
        <sz val="10"/>
        <color indexed="8"/>
        <rFont val="Arial Cyr"/>
        <charset val="204"/>
      </rPr>
      <t xml:space="preserve">возврат межбюджетных трансфертов, имеющих целевое назначение, прошлых лет </t>
    </r>
  </si>
  <si>
    <t>РАСХОДЫ (всего), в том числе:</t>
  </si>
  <si>
    <t>0100</t>
  </si>
  <si>
    <r>
      <t xml:space="preserve">Общегосударственные вопросы, </t>
    </r>
    <r>
      <rPr>
        <sz val="10"/>
        <color indexed="8"/>
        <rFont val="Arial Cyr"/>
        <charset val="204"/>
      </rPr>
      <t>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</si>
  <si>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</si>
  <si>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</si>
  <si>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</si>
  <si>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</si>
  <si>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</si>
  <si>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</si>
  <si>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</si>
  <si>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</si>
  <si>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</si>
  <si>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</si>
  <si>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</si>
  <si>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</si>
  <si>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</si>
  <si>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</si>
  <si>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</si>
  <si>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</si>
  <si>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</si>
  <si>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</si>
  <si>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</si>
  <si>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</si>
  <si>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</si>
  <si>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</si>
  <si>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</si>
  <si>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</si>
  <si>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</si>
  <si>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</si>
  <si>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</si>
  <si>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</si>
  <si>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</si>
  <si>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</si>
  <si>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</si>
  <si>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</si>
  <si>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</si>
  <si>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</si>
  <si>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</si>
  <si>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</si>
  <si>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</si>
  <si>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</si>
  <si>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</si>
  <si>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</si>
  <si>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</si>
  <si>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</si>
  <si>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</si>
  <si>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</si>
  <si>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</si>
  <si>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</si>
  <si>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</si>
  <si>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 (-), профицит (+)</t>
  </si>
  <si>
    <t>ИСТОЧНИКИ ФИНАНСИРОВАНИЯ ДЕФИЦИТА (всего)</t>
  </si>
  <si>
    <t>Государственные ценные бумаги</t>
  </si>
  <si>
    <t xml:space="preserve">Кредиты кредитных организаций в валюте Российской Федерации
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</si>
  <si>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</si>
  <si>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</si>
  <si>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</si>
  <si>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находящегося в государственной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</si>
  <si>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</si>
  <si>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</si>
  <si>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Увеличение финансовых активов в собственности субъектов Российской Федерации за счет средств организаций</t>
  </si>
  <si>
    <t>Изменения финансовых активов в государственной собственности за счет приобретения ценных бумаг по договорам репо</t>
  </si>
  <si>
    <t>Объем государственного долга Ленинградской области</t>
  </si>
  <si>
    <t>% от налоговых и неналоговых доходов</t>
  </si>
  <si>
    <t>в т.ч. рыночные заимствования</t>
  </si>
  <si>
    <t>ОСТАТКИ СРЕДСТВ БЮДЖЕТОВ НА ОТЧЕТНУЮ ДАТУ</t>
  </si>
  <si>
    <t>Приложение 1</t>
  </si>
  <si>
    <t>на 01.10.2020</t>
  </si>
  <si>
    <t>на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</si>
</sst>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"/>
  </numFmts>
  <fonts count="27" x14ac:knownFonts="1">
    <font>
      <sz val="8"/>
      <name val="Helv"/>
      <charset val="204"/>
    </font>
    <font>
      <sz val="8"/>
      <name val="Helv"/>
      <charset val="204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2"/>
      <color indexed="8"/>
      <name val="Arial Cyr"/>
      <family val="2"/>
      <charset val="204"/>
    </font>
    <font>
      <b/>
      <sz val="10"/>
      <color indexed="8"/>
      <name val="Arial Cyr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name val="Arial Cyr"/>
      <charset val="204"/>
    </font>
    <font>
      <b/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theme="1"/>
      <name val="Arial Cyr"/>
      <charset val="204"/>
    </font>
    <font>
      <sz val="10"/>
      <name val="Arial Cyr"/>
      <charset val="204"/>
    </font>
    <font>
      <i/>
      <sz val="10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color theme="1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rgb="FFFF0000"/>
      <name val="Arial Cyr"/>
      <family val="2"/>
      <charset val="204"/>
    </font>
    <font>
      <sz val="8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1">
    <xf numFmtId="0" fontId="0" fillId="0" borderId="0"/>
    <xf numFmtId="0" fontId="8" fillId="0" borderId="0"/>
    <xf numFmtId="0" fontId="1" fillId="0" borderId="0"/>
    <xf numFmtId="4" fontId="22" fillId="0" borderId="8">
      <alignment horizontal="right"/>
    </xf>
    <xf numFmtId="0" fontId="23" fillId="0" borderId="0"/>
    <xf numFmtId="4" fontId="22" fillId="0" borderId="9">
      <alignment horizontal="right"/>
    </xf>
    <xf numFmtId="0" fontId="24" fillId="0" borderId="10"/>
    <xf numFmtId="4" fontId="22" fillId="0" borderId="8">
      <alignment horizontal="right"/>
    </xf>
    <xf numFmtId="4" fontId="25" fillId="0" borderId="9">
      <alignment horizontal="right" vertical="center" shrinkToFit="1"/>
    </xf>
    <xf numFmtId="4" fontId="26" fillId="0" borderId="9">
      <alignment horizontal="right" vertical="center"/>
    </xf>
    <xf numFmtId="0" fontId="1" fillId="0" borderId="0"/>
  </cellStyleXfs>
  <cellXfs count="99">
    <xf numFmtId="0" fontId="0" fillId="0" borderId="0" xfId="0"/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164" fontId="2" fillId="2" borderId="0" xfId="0" applyNumberFormat="1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center" vertical="top" shrinkToFit="1"/>
    </xf>
    <xf numFmtId="165" fontId="2" fillId="2" borderId="0" xfId="0" applyNumberFormat="1" applyFont="1" applyFill="1" applyAlignment="1">
      <alignment horizontal="center" vertical="top"/>
    </xf>
    <xf numFmtId="2" fontId="2" fillId="2" borderId="0" xfId="0" applyNumberFormat="1" applyFont="1" applyFill="1" applyAlignment="1">
      <alignment horizontal="center" vertical="top"/>
    </xf>
    <xf numFmtId="165" fontId="3" fillId="2" borderId="0" xfId="0" applyNumberFormat="1" applyFont="1" applyFill="1" applyAlignment="1">
      <alignment horizontal="center" vertical="top"/>
    </xf>
    <xf numFmtId="165" fontId="3" fillId="2" borderId="0" xfId="0" applyNumberFormat="1" applyFont="1" applyFill="1" applyAlignment="1">
      <alignment horizontal="right" vertical="top" shrinkToFit="1"/>
    </xf>
    <xf numFmtId="0" fontId="2" fillId="2" borderId="0" xfId="0" applyFont="1" applyFill="1" applyAlignment="1">
      <alignment horizontal="right" vertical="top" shrinkToFit="1"/>
    </xf>
    <xf numFmtId="0" fontId="2" fillId="2" borderId="0" xfId="0" applyFont="1" applyFill="1" applyAlignment="1">
      <alignment horizontal="right" vertical="top"/>
    </xf>
    <xf numFmtId="0" fontId="6" fillId="2" borderId="6" xfId="0" applyNumberFormat="1" applyFont="1" applyFill="1" applyBorder="1" applyAlignment="1">
      <alignment horizontal="center" vertical="top" wrapText="1" shrinkToFit="1"/>
    </xf>
    <xf numFmtId="0" fontId="2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6" fillId="2" borderId="7" xfId="0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horizontal="left" vertical="top" wrapText="1" shrinkToFit="1"/>
    </xf>
    <xf numFmtId="165" fontId="9" fillId="2" borderId="7" xfId="1" applyNumberFormat="1" applyFont="1" applyFill="1" applyBorder="1" applyAlignment="1">
      <alignment horizontal="center" vertical="top"/>
    </xf>
    <xf numFmtId="165" fontId="10" fillId="2" borderId="7" xfId="0" applyNumberFormat="1" applyFont="1" applyFill="1" applyBorder="1" applyAlignment="1">
      <alignment horizontal="center" vertical="top" shrinkToFit="1"/>
    </xf>
    <xf numFmtId="165" fontId="9" fillId="2" borderId="7" xfId="0" applyNumberFormat="1" applyFont="1" applyFill="1" applyBorder="1" applyAlignment="1">
      <alignment horizontal="center" vertical="top" shrinkToFit="1"/>
    </xf>
    <xf numFmtId="165" fontId="11" fillId="2" borderId="7" xfId="0" applyNumberFormat="1" applyFont="1" applyFill="1" applyBorder="1" applyAlignment="1">
      <alignment horizontal="center" vertical="top" wrapText="1" shrinkToFit="1"/>
    </xf>
    <xf numFmtId="165" fontId="2" fillId="2" borderId="0" xfId="0" applyNumberFormat="1" applyFont="1" applyFill="1" applyAlignment="1">
      <alignment vertical="top"/>
    </xf>
    <xf numFmtId="0" fontId="6" fillId="2" borderId="7" xfId="0" applyFont="1" applyFill="1" applyBorder="1" applyAlignment="1">
      <alignment horizontal="left" vertical="top" wrapText="1" shrinkToFit="1"/>
    </xf>
    <xf numFmtId="165" fontId="3" fillId="0" borderId="7" xfId="0" applyNumberFormat="1" applyFont="1" applyBorder="1" applyAlignment="1">
      <alignment horizontal="center" vertical="top" wrapText="1"/>
    </xf>
    <xf numFmtId="165" fontId="12" fillId="2" borderId="7" xfId="0" applyNumberFormat="1" applyFont="1" applyFill="1" applyBorder="1" applyAlignment="1">
      <alignment horizontal="center" vertical="top" shrinkToFit="1"/>
    </xf>
    <xf numFmtId="165" fontId="3" fillId="2" borderId="7" xfId="1" applyNumberFormat="1" applyFont="1" applyFill="1" applyBorder="1" applyAlignment="1">
      <alignment horizontal="center" vertical="top"/>
    </xf>
    <xf numFmtId="165" fontId="2" fillId="2" borderId="7" xfId="1" applyNumberFormat="1" applyFont="1" applyFill="1" applyBorder="1" applyAlignment="1">
      <alignment horizontal="center" vertical="top"/>
    </xf>
    <xf numFmtId="165" fontId="2" fillId="2" borderId="7" xfId="0" applyNumberFormat="1" applyFont="1" applyFill="1" applyBorder="1" applyAlignment="1">
      <alignment horizontal="center" vertical="top" shrinkToFit="1"/>
    </xf>
    <xf numFmtId="165" fontId="3" fillId="2" borderId="7" xfId="0" applyNumberFormat="1" applyFont="1" applyFill="1" applyBorder="1" applyAlignment="1">
      <alignment horizontal="center" vertical="top" wrapText="1" shrinkToFit="1"/>
    </xf>
    <xf numFmtId="165" fontId="3" fillId="2" borderId="7" xfId="0" applyNumberFormat="1" applyFont="1" applyFill="1" applyBorder="1" applyAlignment="1">
      <alignment horizontal="center" vertical="top" shrinkToFit="1"/>
    </xf>
    <xf numFmtId="49" fontId="6" fillId="2" borderId="7" xfId="0" applyNumberFormat="1" applyFont="1" applyFill="1" applyBorder="1" applyAlignment="1">
      <alignment horizontal="left" vertical="top" wrapText="1" shrinkToFit="1"/>
    </xf>
    <xf numFmtId="0" fontId="13" fillId="2" borderId="7" xfId="0" applyFont="1" applyFill="1" applyBorder="1" applyAlignment="1">
      <alignment horizontal="left" vertical="top" wrapText="1" shrinkToFit="1"/>
    </xf>
    <xf numFmtId="165" fontId="15" fillId="2" borderId="7" xfId="0" applyNumberFormat="1" applyFont="1" applyFill="1" applyBorder="1" applyAlignment="1">
      <alignment horizontal="center" vertical="top" shrinkToFit="1"/>
    </xf>
    <xf numFmtId="165" fontId="9" fillId="2" borderId="7" xfId="0" applyNumberFormat="1" applyFont="1" applyFill="1" applyBorder="1" applyAlignment="1">
      <alignment horizontal="center" vertical="top"/>
    </xf>
    <xf numFmtId="49" fontId="7" fillId="2" borderId="7" xfId="0" applyNumberFormat="1" applyFont="1" applyFill="1" applyBorder="1" applyAlignment="1">
      <alignment horizontal="center" vertical="top" wrapText="1" shrinkToFit="1"/>
    </xf>
    <xf numFmtId="165" fontId="9" fillId="0" borderId="7" xfId="0" applyNumberFormat="1" applyFont="1" applyBorder="1" applyAlignment="1">
      <alignment horizontal="center" vertical="top" wrapText="1"/>
    </xf>
    <xf numFmtId="165" fontId="9" fillId="2" borderId="7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 shrinkToFit="1"/>
    </xf>
    <xf numFmtId="165" fontId="3" fillId="2" borderId="7" xfId="0" applyNumberFormat="1" applyFont="1" applyFill="1" applyBorder="1" applyAlignment="1">
      <alignment horizontal="center" vertical="top" wrapText="1"/>
    </xf>
    <xf numFmtId="165" fontId="9" fillId="0" borderId="7" xfId="1" applyNumberFormat="1" applyFont="1" applyBorder="1" applyAlignment="1">
      <alignment horizontal="center" vertical="top"/>
    </xf>
    <xf numFmtId="4" fontId="9" fillId="2" borderId="7" xfId="0" applyNumberFormat="1" applyFont="1" applyFill="1" applyBorder="1" applyAlignment="1">
      <alignment horizontal="center" vertical="top" shrinkToFit="1"/>
    </xf>
    <xf numFmtId="49" fontId="5" fillId="2" borderId="7" xfId="0" applyNumberFormat="1" applyFont="1" applyFill="1" applyBorder="1" applyAlignment="1">
      <alignment horizontal="center" vertical="top" wrapText="1" shrinkToFit="1"/>
    </xf>
    <xf numFmtId="0" fontId="5" fillId="2" borderId="7" xfId="0" applyFont="1" applyFill="1" applyBorder="1" applyAlignment="1">
      <alignment horizontal="left" vertical="top" wrapText="1" shrinkToFit="1"/>
    </xf>
    <xf numFmtId="0" fontId="16" fillId="2" borderId="0" xfId="0" applyFont="1" applyFill="1" applyAlignment="1">
      <alignment vertical="top"/>
    </xf>
    <xf numFmtId="49" fontId="10" fillId="2" borderId="7" xfId="0" applyNumberFormat="1" applyFont="1" applyFill="1" applyBorder="1" applyAlignment="1">
      <alignment horizontal="center" vertical="top" wrapText="1" shrinkToFit="1"/>
    </xf>
    <xf numFmtId="0" fontId="10" fillId="2" borderId="7" xfId="0" applyFont="1" applyFill="1" applyBorder="1" applyAlignment="1">
      <alignment horizontal="left" vertical="top" wrapText="1" shrinkToFit="1"/>
    </xf>
    <xf numFmtId="165" fontId="9" fillId="0" borderId="7" xfId="0" applyNumberFormat="1" applyFont="1" applyBorder="1" applyAlignment="1">
      <alignment horizontal="center" vertical="top" shrinkToFit="1"/>
    </xf>
    <xf numFmtId="49" fontId="17" fillId="2" borderId="7" xfId="0" applyNumberFormat="1" applyFont="1" applyFill="1" applyBorder="1" applyAlignment="1">
      <alignment horizontal="center" vertical="top" wrapText="1" shrinkToFit="1"/>
    </xf>
    <xf numFmtId="0" fontId="17" fillId="2" borderId="7" xfId="0" applyFont="1" applyFill="1" applyBorder="1" applyAlignment="1">
      <alignment horizontal="left" vertical="top" wrapText="1" shrinkToFit="1"/>
    </xf>
    <xf numFmtId="165" fontId="18" fillId="2" borderId="7" xfId="0" applyNumberFormat="1" applyFont="1" applyFill="1" applyBorder="1" applyAlignment="1">
      <alignment horizontal="center" vertical="top" shrinkToFit="1"/>
    </xf>
    <xf numFmtId="0" fontId="19" fillId="2" borderId="0" xfId="0" applyFont="1" applyFill="1" applyAlignment="1">
      <alignment vertical="top"/>
    </xf>
    <xf numFmtId="49" fontId="6" fillId="2" borderId="7" xfId="0" applyNumberFormat="1" applyFont="1" applyFill="1" applyBorder="1" applyAlignment="1">
      <alignment horizontal="center" vertical="top" shrinkToFit="1"/>
    </xf>
    <xf numFmtId="0" fontId="6" fillId="2" borderId="7" xfId="0" applyNumberFormat="1" applyFont="1" applyFill="1" applyBorder="1" applyAlignment="1">
      <alignment horizontal="left" vertical="top" wrapText="1" shrinkToFit="1"/>
    </xf>
    <xf numFmtId="165" fontId="20" fillId="2" borderId="7" xfId="0" applyNumberFormat="1" applyFont="1" applyFill="1" applyBorder="1" applyAlignment="1">
      <alignment horizontal="center" vertical="top" shrinkToFit="1"/>
    </xf>
    <xf numFmtId="165" fontId="3" fillId="2" borderId="7" xfId="0" applyNumberFormat="1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top" shrinkToFit="1"/>
    </xf>
    <xf numFmtId="0" fontId="6" fillId="2" borderId="7" xfId="0" applyFont="1" applyFill="1" applyBorder="1" applyAlignment="1">
      <alignment vertical="top" shrinkToFit="1"/>
    </xf>
    <xf numFmtId="0" fontId="6" fillId="2" borderId="0" xfId="0" applyFont="1" applyFill="1" applyBorder="1" applyAlignment="1">
      <alignment horizontal="center" vertical="top" shrinkToFit="1"/>
    </xf>
    <xf numFmtId="0" fontId="6" fillId="2" borderId="0" xfId="0" applyFont="1" applyFill="1" applyBorder="1" applyAlignment="1">
      <alignment vertical="top" shrinkToFit="1"/>
    </xf>
    <xf numFmtId="165" fontId="2" fillId="2" borderId="0" xfId="0" applyNumberFormat="1" applyFont="1" applyFill="1" applyBorder="1" applyAlignment="1">
      <alignment horizontal="center" vertical="top" shrinkToFit="1"/>
    </xf>
    <xf numFmtId="165" fontId="6" fillId="2" borderId="0" xfId="0" applyNumberFormat="1" applyFont="1" applyFill="1" applyBorder="1" applyAlignment="1">
      <alignment horizontal="center" vertical="top" shrinkToFit="1"/>
    </xf>
    <xf numFmtId="165" fontId="20" fillId="2" borderId="0" xfId="0" applyNumberFormat="1" applyFont="1" applyFill="1" applyBorder="1" applyAlignment="1">
      <alignment horizontal="center" vertical="top" shrinkToFit="1"/>
    </xf>
    <xf numFmtId="165" fontId="3" fillId="2" borderId="0" xfId="0" applyNumberFormat="1" applyFont="1" applyFill="1" applyBorder="1" applyAlignment="1">
      <alignment horizontal="center" vertical="top" shrinkToFit="1"/>
    </xf>
    <xf numFmtId="0" fontId="5" fillId="2" borderId="7" xfId="0" applyFont="1" applyFill="1" applyBorder="1" applyAlignment="1">
      <alignment vertical="top" shrinkToFit="1"/>
    </xf>
    <xf numFmtId="165" fontId="11" fillId="2" borderId="7" xfId="0" applyNumberFormat="1" applyFont="1" applyFill="1" applyBorder="1" applyAlignment="1">
      <alignment horizontal="center" vertical="top" shrinkToFit="1"/>
    </xf>
    <xf numFmtId="165" fontId="6" fillId="2" borderId="7" xfId="0" applyNumberFormat="1" applyFont="1" applyFill="1" applyBorder="1" applyAlignment="1">
      <alignment horizontal="center" vertical="top" shrinkToFit="1"/>
    </xf>
    <xf numFmtId="165" fontId="15" fillId="2" borderId="7" xfId="0" applyNumberFormat="1" applyFont="1" applyFill="1" applyBorder="1" applyAlignment="1">
      <alignment horizontal="center" vertical="top" wrapText="1" shrinkToFit="1"/>
    </xf>
    <xf numFmtId="0" fontId="14" fillId="2" borderId="7" xfId="0" applyFont="1" applyFill="1" applyBorder="1" applyAlignment="1">
      <alignment vertical="top" shrinkToFit="1"/>
    </xf>
    <xf numFmtId="4" fontId="15" fillId="2" borderId="7" xfId="0" applyNumberFormat="1" applyFont="1" applyFill="1" applyBorder="1" applyAlignment="1">
      <alignment horizontal="center" vertical="top" shrinkToFit="1"/>
    </xf>
    <xf numFmtId="4" fontId="3" fillId="2" borderId="7" xfId="0" applyNumberFormat="1" applyFont="1" applyFill="1" applyBorder="1" applyAlignment="1">
      <alignment horizontal="center" vertical="top" shrinkToFit="1"/>
    </xf>
    <xf numFmtId="0" fontId="21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6" fillId="2" borderId="2" xfId="0" applyFont="1" applyFill="1" applyBorder="1" applyAlignment="1">
      <alignment horizontal="center" vertical="top" shrinkToFit="1"/>
    </xf>
    <xf numFmtId="0" fontId="6" fillId="2" borderId="3" xfId="0" applyFont="1" applyFill="1" applyBorder="1" applyAlignment="1">
      <alignment horizontal="center" vertical="top" shrinkToFit="1"/>
    </xf>
    <xf numFmtId="0" fontId="6" fillId="2" borderId="4" xfId="0" applyFont="1" applyFill="1" applyBorder="1" applyAlignment="1">
      <alignment horizontal="center" vertical="top" shrinkToFit="1"/>
    </xf>
    <xf numFmtId="0" fontId="2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center" vertical="top" shrinkToFit="1"/>
    </xf>
    <xf numFmtId="0" fontId="5" fillId="2" borderId="0" xfId="0" applyFont="1" applyFill="1" applyBorder="1" applyAlignment="1">
      <alignment horizontal="center" vertical="top" shrinkToFit="1"/>
    </xf>
    <xf numFmtId="0" fontId="6" fillId="2" borderId="1" xfId="0" applyNumberFormat="1" applyFont="1" applyFill="1" applyBorder="1" applyAlignment="1">
      <alignment horizontal="center" vertical="top" wrapText="1" shrinkToFit="1"/>
    </xf>
    <xf numFmtId="0" fontId="6" fillId="2" borderId="5" xfId="0" applyNumberFormat="1" applyFont="1" applyFill="1" applyBorder="1" applyAlignment="1">
      <alignment horizontal="center" vertical="top" wrapText="1" shrinkToFit="1"/>
    </xf>
    <xf numFmtId="0" fontId="6" fillId="2" borderId="6" xfId="0" applyNumberFormat="1" applyFont="1" applyFill="1" applyBorder="1" applyAlignment="1">
      <alignment horizontal="center" vertical="top" wrapText="1" shrinkToFit="1"/>
    </xf>
    <xf numFmtId="0" fontId="2" fillId="2" borderId="2" xfId="0" applyNumberFormat="1" applyFont="1" applyFill="1" applyBorder="1" applyAlignment="1">
      <alignment horizontal="center" vertical="top" wrapText="1" shrinkToFit="1"/>
    </xf>
    <xf numFmtId="0" fontId="2" fillId="2" borderId="3" xfId="0" applyNumberFormat="1" applyFont="1" applyFill="1" applyBorder="1" applyAlignment="1">
      <alignment horizontal="center" vertical="top" wrapText="1" shrinkToFit="1"/>
    </xf>
    <xf numFmtId="0" fontId="2" fillId="2" borderId="4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2" fillId="2" borderId="1" xfId="0" applyNumberFormat="1" applyFont="1" applyFill="1" applyBorder="1" applyAlignment="1">
      <alignment horizontal="center" vertical="top" wrapText="1" shrinkToFit="1"/>
    </xf>
    <xf numFmtId="0" fontId="2" fillId="2" borderId="5" xfId="0" applyNumberFormat="1" applyFont="1" applyFill="1" applyBorder="1" applyAlignment="1">
      <alignment horizontal="center" vertical="top" wrapText="1" shrinkToFit="1"/>
    </xf>
    <xf numFmtId="0" fontId="2" fillId="2" borderId="6" xfId="0" applyNumberFormat="1" applyFont="1" applyFill="1" applyBorder="1" applyAlignment="1">
      <alignment horizontal="center" vertical="top" wrapText="1" shrinkToFit="1"/>
    </xf>
    <xf numFmtId="0" fontId="2" fillId="2" borderId="1" xfId="0" applyFont="1" applyFill="1" applyBorder="1" applyAlignment="1">
      <alignment horizontal="center" vertical="top" wrapText="1" shrinkToFit="1"/>
    </xf>
    <xf numFmtId="0" fontId="2" fillId="2" borderId="5" xfId="0" applyFont="1" applyFill="1" applyBorder="1" applyAlignment="1">
      <alignment horizontal="center" vertical="top" wrapText="1" shrinkToFit="1"/>
    </xf>
    <xf numFmtId="0" fontId="2" fillId="2" borderId="6" xfId="0" applyFont="1" applyFill="1" applyBorder="1" applyAlignment="1">
      <alignment horizontal="center" vertical="top" wrapText="1" shrinkToFit="1"/>
    </xf>
    <xf numFmtId="165" fontId="2" fillId="2" borderId="1" xfId="0" applyNumberFormat="1" applyFont="1" applyFill="1" applyBorder="1" applyAlignment="1">
      <alignment horizontal="center" vertical="top" wrapText="1" shrinkToFit="1"/>
    </xf>
    <xf numFmtId="165" fontId="2" fillId="2" borderId="6" xfId="0" applyNumberFormat="1" applyFont="1" applyFill="1" applyBorder="1" applyAlignment="1">
      <alignment horizontal="center" vertical="top" wrapText="1" shrinkToFit="1"/>
    </xf>
    <xf numFmtId="0" fontId="3" fillId="2" borderId="1" xfId="0" applyNumberFormat="1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165" fontId="3" fillId="2" borderId="1" xfId="0" applyNumberFormat="1" applyFont="1" applyFill="1" applyBorder="1" applyAlignment="1">
      <alignment horizontal="center" vertical="top" wrapText="1" shrinkToFit="1"/>
    </xf>
    <xf numFmtId="165" fontId="3" fillId="2" borderId="6" xfId="0" applyNumberFormat="1" applyFont="1" applyFill="1" applyBorder="1" applyAlignment="1">
      <alignment horizontal="center" vertical="top" wrapText="1" shrinkToFit="1"/>
    </xf>
  </cellXfs>
  <cellStyles count="11">
    <cellStyle name="_Книга1" xfId="2"/>
    <cellStyle name="xl105" xfId="3"/>
    <cellStyle name="xl32" xfId="4"/>
    <cellStyle name="xl45" xfId="5"/>
    <cellStyle name="xl68" xfId="6"/>
    <cellStyle name="xl91" xfId="7"/>
    <cellStyle name="xl92" xfId="8"/>
    <cellStyle name="xl99" xfId="9"/>
    <cellStyle name="Обычный" xfId="0" builtinId="0"/>
    <cellStyle name="Обычный 4" xfId="10"/>
    <cellStyle name="Обычный_на 01.03.09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zoomScale="80" zoomScaleNormal="80" workbookViewId="0">
      <selection activeCell="F5" sqref="F5:H5"/>
    </sheetView>
  </sheetViews>
  <sheetFormatPr defaultRowHeight="12.75" x14ac:dyDescent="0.15"/>
  <cols>
    <col min="1" max="1" width="12.6640625" style="1" customWidth="1"/>
    <col min="2" max="2" width="143.6640625" style="2" customWidth="1"/>
    <col min="3" max="3" width="23.6640625" style="1" customWidth="1"/>
    <col min="4" max="4" width="20.83203125" style="1" customWidth="1"/>
    <col min="5" max="5" width="16.6640625" style="1" customWidth="1"/>
    <col min="6" max="6" width="22.33203125" style="71" customWidth="1"/>
    <col min="7" max="7" width="21.1640625" style="71" customWidth="1"/>
    <col min="8" max="8" width="16.6640625" style="71" customWidth="1"/>
    <col min="9" max="9" width="19.1640625" style="1" customWidth="1"/>
    <col min="10" max="10" width="13.33203125" style="2" customWidth="1"/>
    <col min="11" max="12" width="15.83203125" style="2" bestFit="1" customWidth="1"/>
    <col min="13" max="16384" width="9.33203125" style="2"/>
  </cols>
  <sheetData>
    <row r="1" spans="1:12" ht="15" customHeight="1" x14ac:dyDescent="0.15">
      <c r="C1" s="3"/>
      <c r="D1" s="3"/>
      <c r="E1" s="3"/>
      <c r="F1" s="4"/>
      <c r="G1" s="4"/>
      <c r="H1" s="75" t="s">
        <v>92</v>
      </c>
      <c r="I1" s="75"/>
      <c r="J1" s="75"/>
    </row>
    <row r="2" spans="1:12" ht="15.75" x14ac:dyDescent="0.1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</row>
    <row r="3" spans="1:12" x14ac:dyDescent="0.15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</row>
    <row r="4" spans="1:12" x14ac:dyDescent="0.15">
      <c r="A4" s="5"/>
      <c r="C4" s="6"/>
      <c r="D4" s="7"/>
      <c r="E4" s="2"/>
      <c r="F4" s="8"/>
      <c r="G4" s="8"/>
      <c r="H4" s="9"/>
      <c r="I4" s="10"/>
      <c r="J4" s="11" t="s">
        <v>2</v>
      </c>
    </row>
    <row r="5" spans="1:12" s="1" customFormat="1" ht="12.75" customHeight="1" x14ac:dyDescent="0.15">
      <c r="A5" s="78" t="s">
        <v>3</v>
      </c>
      <c r="B5" s="78" t="s">
        <v>4</v>
      </c>
      <c r="C5" s="81" t="s">
        <v>93</v>
      </c>
      <c r="D5" s="82"/>
      <c r="E5" s="83"/>
      <c r="F5" s="84" t="s">
        <v>94</v>
      </c>
      <c r="G5" s="85"/>
      <c r="H5" s="86"/>
      <c r="I5" s="87" t="s">
        <v>5</v>
      </c>
      <c r="J5" s="90" t="s">
        <v>6</v>
      </c>
    </row>
    <row r="6" spans="1:12" s="1" customFormat="1" ht="12.75" customHeight="1" x14ac:dyDescent="0.15">
      <c r="A6" s="79"/>
      <c r="B6" s="79"/>
      <c r="C6" s="87" t="s">
        <v>7</v>
      </c>
      <c r="D6" s="87" t="s">
        <v>8</v>
      </c>
      <c r="E6" s="93" t="s">
        <v>9</v>
      </c>
      <c r="F6" s="95" t="s">
        <v>7</v>
      </c>
      <c r="G6" s="95" t="s">
        <v>8</v>
      </c>
      <c r="H6" s="97" t="s">
        <v>9</v>
      </c>
      <c r="I6" s="88"/>
      <c r="J6" s="91"/>
    </row>
    <row r="7" spans="1:12" s="1" customFormat="1" ht="13.5" customHeight="1" x14ac:dyDescent="0.15">
      <c r="A7" s="80"/>
      <c r="B7" s="80"/>
      <c r="C7" s="89"/>
      <c r="D7" s="89"/>
      <c r="E7" s="94"/>
      <c r="F7" s="96"/>
      <c r="G7" s="96"/>
      <c r="H7" s="98"/>
      <c r="I7" s="89"/>
      <c r="J7" s="92"/>
    </row>
    <row r="8" spans="1:12" s="1" customFormat="1" ht="13.5" customHeight="1" x14ac:dyDescent="0.15">
      <c r="A8" s="12">
        <v>1</v>
      </c>
      <c r="B8" s="12">
        <v>2</v>
      </c>
      <c r="C8" s="13">
        <v>3</v>
      </c>
      <c r="D8" s="13">
        <v>4</v>
      </c>
      <c r="E8" s="13" t="s">
        <v>10</v>
      </c>
      <c r="F8" s="14">
        <v>6</v>
      </c>
      <c r="G8" s="14">
        <v>7</v>
      </c>
      <c r="H8" s="14" t="s">
        <v>11</v>
      </c>
      <c r="I8" s="13" t="s">
        <v>12</v>
      </c>
      <c r="J8" s="13" t="s">
        <v>13</v>
      </c>
    </row>
    <row r="9" spans="1:12" x14ac:dyDescent="0.15">
      <c r="A9" s="15"/>
      <c r="B9" s="16" t="s">
        <v>14</v>
      </c>
      <c r="C9" s="17">
        <f>C10+C17</f>
        <v>151576795.38</v>
      </c>
      <c r="D9" s="17">
        <f>D10+D17</f>
        <v>110983502.17</v>
      </c>
      <c r="E9" s="18">
        <f>D9/C9*100</f>
        <v>73.21932218699213</v>
      </c>
      <c r="F9" s="17">
        <f>F10+F17</f>
        <v>156517872.20000002</v>
      </c>
      <c r="G9" s="17">
        <f>G10+G17</f>
        <v>113883216.5</v>
      </c>
      <c r="H9" s="19">
        <f t="shared" ref="H9:H18" si="0">G9/F9*100</f>
        <v>72.760519229701089</v>
      </c>
      <c r="I9" s="18">
        <f>G9-D9</f>
        <v>2899714.3299999982</v>
      </c>
      <c r="J9" s="20">
        <f>G9/D9*100</f>
        <v>102.612743581977</v>
      </c>
      <c r="K9" s="21"/>
      <c r="L9" s="21"/>
    </row>
    <row r="10" spans="1:12" x14ac:dyDescent="0.15">
      <c r="A10" s="15"/>
      <c r="B10" s="22" t="s">
        <v>15</v>
      </c>
      <c r="C10" s="23">
        <v>135888650.69999999</v>
      </c>
      <c r="D10" s="23">
        <v>96030886.799999997</v>
      </c>
      <c r="E10" s="24">
        <f t="shared" ref="E10:E18" si="1">D10/C10*100</f>
        <v>70.66880589756272</v>
      </c>
      <c r="F10" s="25">
        <v>135498031.90000001</v>
      </c>
      <c r="G10" s="25">
        <v>96765721.099999994</v>
      </c>
      <c r="H10" s="26">
        <f t="shared" si="0"/>
        <v>71.414853590947246</v>
      </c>
      <c r="I10" s="27">
        <f t="shared" ref="I10:I47" si="2">G10-D10</f>
        <v>734834.29999999702</v>
      </c>
      <c r="J10" s="28">
        <f>G10/D10*100</f>
        <v>100.76520620030347</v>
      </c>
      <c r="K10" s="21"/>
      <c r="L10" s="21"/>
    </row>
    <row r="11" spans="1:12" x14ac:dyDescent="0.15">
      <c r="A11" s="15"/>
      <c r="B11" s="22" t="s">
        <v>16</v>
      </c>
      <c r="C11" s="23">
        <v>132186317.5</v>
      </c>
      <c r="D11" s="23">
        <v>92891014.299999997</v>
      </c>
      <c r="E11" s="24">
        <f t="shared" si="1"/>
        <v>70.27279075234091</v>
      </c>
      <c r="F11" s="25">
        <v>133026302</v>
      </c>
      <c r="G11" s="25">
        <v>94084117.469999984</v>
      </c>
      <c r="H11" s="29">
        <f t="shared" si="0"/>
        <v>70.725951225795924</v>
      </c>
      <c r="I11" s="27">
        <f t="shared" si="2"/>
        <v>1193103.1699999869</v>
      </c>
      <c r="J11" s="28">
        <f>G11/D11*100</f>
        <v>101.28441182281287</v>
      </c>
    </row>
    <row r="12" spans="1:12" x14ac:dyDescent="0.15">
      <c r="A12" s="15"/>
      <c r="B12" s="22" t="s">
        <v>17</v>
      </c>
      <c r="C12" s="23">
        <v>62527931.299999997</v>
      </c>
      <c r="D12" s="23">
        <v>47278599.200000003</v>
      </c>
      <c r="E12" s="24">
        <f t="shared" si="1"/>
        <v>75.611967671158197</v>
      </c>
      <c r="F12" s="25">
        <v>63279700</v>
      </c>
      <c r="G12" s="25">
        <v>45267719.600000001</v>
      </c>
      <c r="H12" s="29">
        <f t="shared" si="0"/>
        <v>71.535926371332366</v>
      </c>
      <c r="I12" s="27">
        <f t="shared" si="2"/>
        <v>-2010879.6000000015</v>
      </c>
      <c r="J12" s="28">
        <f>G12/D12*100</f>
        <v>95.7467445439881</v>
      </c>
    </row>
    <row r="13" spans="1:12" x14ac:dyDescent="0.15">
      <c r="A13" s="15"/>
      <c r="B13" s="30" t="s">
        <v>18</v>
      </c>
      <c r="C13" s="23">
        <v>31510458</v>
      </c>
      <c r="D13" s="23">
        <v>21676473.390000001</v>
      </c>
      <c r="E13" s="24">
        <f t="shared" si="1"/>
        <v>68.791362505743336</v>
      </c>
      <c r="F13" s="25">
        <v>31690389.300000001</v>
      </c>
      <c r="G13" s="25">
        <v>23018478.300000001</v>
      </c>
      <c r="H13" s="29">
        <f t="shared" si="0"/>
        <v>72.63551760785721</v>
      </c>
      <c r="I13" s="27">
        <f t="shared" si="2"/>
        <v>1342004.9100000001</v>
      </c>
      <c r="J13" s="28">
        <f t="shared" ref="J13:J20" si="3">G13/D13*100</f>
        <v>106.19106662718995</v>
      </c>
    </row>
    <row r="14" spans="1:12" x14ac:dyDescent="0.15">
      <c r="A14" s="15"/>
      <c r="B14" s="30" t="s">
        <v>19</v>
      </c>
      <c r="C14" s="23">
        <v>26440440</v>
      </c>
      <c r="D14" s="23">
        <v>15679779.5</v>
      </c>
      <c r="E14" s="24">
        <f t="shared" si="1"/>
        <v>59.302263880631337</v>
      </c>
      <c r="F14" s="25">
        <v>25344244</v>
      </c>
      <c r="G14" s="25">
        <v>17275627.969999999</v>
      </c>
      <c r="H14" s="29">
        <f t="shared" si="0"/>
        <v>68.163911182357623</v>
      </c>
      <c r="I14" s="27">
        <f t="shared" si="2"/>
        <v>1595848.4699999988</v>
      </c>
      <c r="J14" s="28">
        <f t="shared" si="3"/>
        <v>110.17774816284884</v>
      </c>
      <c r="L14" s="21"/>
    </row>
    <row r="15" spans="1:12" x14ac:dyDescent="0.15">
      <c r="A15" s="15"/>
      <c r="B15" s="30" t="s">
        <v>20</v>
      </c>
      <c r="C15" s="23">
        <v>10778671</v>
      </c>
      <c r="D15" s="23">
        <v>7662961.2800000003</v>
      </c>
      <c r="E15" s="24">
        <f t="shared" si="1"/>
        <v>71.093748756224215</v>
      </c>
      <c r="F15" s="25">
        <v>11759415.5</v>
      </c>
      <c r="G15" s="25">
        <v>7833470.9000000004</v>
      </c>
      <c r="H15" s="29">
        <f t="shared" si="0"/>
        <v>66.614458006012285</v>
      </c>
      <c r="I15" s="27">
        <f t="shared" si="2"/>
        <v>170509.62000000011</v>
      </c>
      <c r="J15" s="28">
        <f t="shared" si="3"/>
        <v>102.22511394446194</v>
      </c>
    </row>
    <row r="16" spans="1:12" x14ac:dyDescent="0.15">
      <c r="A16" s="15"/>
      <c r="B16" s="30" t="s">
        <v>21</v>
      </c>
      <c r="C16" s="23">
        <v>3702333.2</v>
      </c>
      <c r="D16" s="23">
        <v>3139872.5</v>
      </c>
      <c r="E16" s="24">
        <f t="shared" si="1"/>
        <v>84.807939490697365</v>
      </c>
      <c r="F16" s="25">
        <v>2471729.9</v>
      </c>
      <c r="G16" s="25">
        <v>2681603.6399999997</v>
      </c>
      <c r="H16" s="29">
        <f t="shared" si="0"/>
        <v>108.49096578068662</v>
      </c>
      <c r="I16" s="27">
        <f t="shared" si="2"/>
        <v>-458268.86000000034</v>
      </c>
      <c r="J16" s="28">
        <f t="shared" si="3"/>
        <v>85.404857681323037</v>
      </c>
    </row>
    <row r="17" spans="1:10" x14ac:dyDescent="0.15">
      <c r="A17" s="15"/>
      <c r="B17" s="22" t="s">
        <v>22</v>
      </c>
      <c r="C17" s="23">
        <v>15688144.68</v>
      </c>
      <c r="D17" s="23">
        <v>14952615.369999999</v>
      </c>
      <c r="E17" s="24">
        <f t="shared" si="1"/>
        <v>95.311559620318349</v>
      </c>
      <c r="F17" s="25">
        <v>21019840.300000001</v>
      </c>
      <c r="G17" s="25">
        <v>17117495.399999999</v>
      </c>
      <c r="H17" s="29">
        <f t="shared" si="0"/>
        <v>81.434945059977451</v>
      </c>
      <c r="I17" s="27">
        <f t="shared" si="2"/>
        <v>2164880.0299999993</v>
      </c>
      <c r="J17" s="28">
        <f t="shared" si="3"/>
        <v>114.47827003123132</v>
      </c>
    </row>
    <row r="18" spans="1:10" x14ac:dyDescent="0.15">
      <c r="A18" s="15"/>
      <c r="B18" s="22" t="s">
        <v>23</v>
      </c>
      <c r="C18" s="23">
        <v>14597663.279999999</v>
      </c>
      <c r="D18" s="23">
        <v>13130525.23</v>
      </c>
      <c r="E18" s="24">
        <f t="shared" si="1"/>
        <v>89.949500671041648</v>
      </c>
      <c r="F18" s="25">
        <v>19001666</v>
      </c>
      <c r="G18" s="25">
        <v>14465033</v>
      </c>
      <c r="H18" s="29">
        <f t="shared" si="0"/>
        <v>76.125077664242696</v>
      </c>
      <c r="I18" s="27">
        <f t="shared" si="2"/>
        <v>1334507.7699999996</v>
      </c>
      <c r="J18" s="28">
        <f t="shared" si="3"/>
        <v>110.1633997621891</v>
      </c>
    </row>
    <row r="19" spans="1:10" x14ac:dyDescent="0.15">
      <c r="A19" s="15"/>
      <c r="B19" s="22" t="s">
        <v>24</v>
      </c>
      <c r="C19" s="23">
        <v>0</v>
      </c>
      <c r="D19" s="23">
        <v>1418086.16</v>
      </c>
      <c r="E19" s="24"/>
      <c r="F19" s="25">
        <v>400000</v>
      </c>
      <c r="G19" s="25">
        <v>499381.1</v>
      </c>
      <c r="H19" s="29"/>
      <c r="I19" s="27">
        <f t="shared" si="2"/>
        <v>-918705.05999999994</v>
      </c>
      <c r="J19" s="28">
        <f t="shared" si="3"/>
        <v>35.215145178484789</v>
      </c>
    </row>
    <row r="20" spans="1:10" x14ac:dyDescent="0.15">
      <c r="A20" s="15"/>
      <c r="B20" s="31" t="s">
        <v>25</v>
      </c>
      <c r="C20" s="23">
        <v>0</v>
      </c>
      <c r="D20" s="23">
        <v>-34564.44</v>
      </c>
      <c r="E20" s="24"/>
      <c r="F20" s="25">
        <v>0</v>
      </c>
      <c r="G20" s="25">
        <v>-44358.3</v>
      </c>
      <c r="H20" s="29"/>
      <c r="I20" s="27">
        <f t="shared" si="2"/>
        <v>-9793.86</v>
      </c>
      <c r="J20" s="28">
        <f t="shared" si="3"/>
        <v>128.3350750077247</v>
      </c>
    </row>
    <row r="21" spans="1:10" x14ac:dyDescent="0.15">
      <c r="A21" s="15"/>
      <c r="B21" s="31"/>
      <c r="C21" s="23"/>
      <c r="D21" s="23"/>
      <c r="E21" s="32"/>
      <c r="F21" s="25"/>
      <c r="G21" s="25"/>
      <c r="H21" s="29"/>
      <c r="I21" s="27"/>
      <c r="J21" s="28"/>
    </row>
    <row r="22" spans="1:10" x14ac:dyDescent="0.15">
      <c r="A22" s="15"/>
      <c r="B22" s="16" t="s">
        <v>26</v>
      </c>
      <c r="C22" s="33">
        <f>C23+C28+C29+C32+C37+C38+C39+C40+C41+C42+C43+C44+C46+C47</f>
        <v>173480979.22</v>
      </c>
      <c r="D22" s="33">
        <f>D23+D28+D29+D32+D37+D38+D39+D40+D41+D42+D43+D44+D46+D47</f>
        <v>116275424.89</v>
      </c>
      <c r="E22" s="18">
        <f t="shared" ref="E22:E47" si="4">D22/C22*100</f>
        <v>67.024883888017058</v>
      </c>
      <c r="F22" s="33">
        <f>F23+F28+F29+F32+F37+F38+F39+F40+F41+F42+F43+F44+F46+F47</f>
        <v>179416004.08999997</v>
      </c>
      <c r="G22" s="33">
        <f>G23+G28+G29+G32+G37+G38+G39+G40+G41+G42+G43+G44+G46+G47</f>
        <v>124055375.50000001</v>
      </c>
      <c r="H22" s="19">
        <f t="shared" ref="H22:H47" si="5">G22/F22*100</f>
        <v>69.143985303435045</v>
      </c>
      <c r="I22" s="18">
        <f t="shared" si="2"/>
        <v>7779950.6100000143</v>
      </c>
      <c r="J22" s="20">
        <f t="shared" ref="J22:J47" si="6">G22/D22*100</f>
        <v>106.6909672592984</v>
      </c>
    </row>
    <row r="23" spans="1:10" x14ac:dyDescent="0.15">
      <c r="A23" s="34" t="s">
        <v>27</v>
      </c>
      <c r="B23" s="16" t="s">
        <v>28</v>
      </c>
      <c r="C23" s="35">
        <v>9502136.3800000008</v>
      </c>
      <c r="D23" s="35">
        <v>5452040.5</v>
      </c>
      <c r="E23" s="18">
        <f t="shared" si="4"/>
        <v>57.376996940134418</v>
      </c>
      <c r="F23" s="36">
        <v>9807363.0899999999</v>
      </c>
      <c r="G23" s="36">
        <v>5740363.0999999996</v>
      </c>
      <c r="H23" s="19">
        <f t="shared" si="5"/>
        <v>58.531157124723109</v>
      </c>
      <c r="I23" s="18">
        <f t="shared" si="2"/>
        <v>288322.59999999963</v>
      </c>
      <c r="J23" s="20">
        <f t="shared" si="6"/>
        <v>105.28834296076855</v>
      </c>
    </row>
    <row r="24" spans="1:10" ht="15" customHeight="1" x14ac:dyDescent="0.15">
      <c r="A24" s="37" t="s">
        <v>29</v>
      </c>
      <c r="B24" s="22" t="s">
        <v>30</v>
      </c>
      <c r="C24" s="23">
        <v>3719641.1100000003</v>
      </c>
      <c r="D24" s="23">
        <v>2355052.16</v>
      </c>
      <c r="E24" s="27">
        <f t="shared" si="4"/>
        <v>63.313962028987248</v>
      </c>
      <c r="F24" s="38">
        <v>4084639.1799999997</v>
      </c>
      <c r="G24" s="38">
        <v>2668105.13</v>
      </c>
      <c r="H24" s="29">
        <f t="shared" si="5"/>
        <v>65.320460692442367</v>
      </c>
      <c r="I24" s="27">
        <f t="shared" si="2"/>
        <v>313052.96999999974</v>
      </c>
      <c r="J24" s="28">
        <f t="shared" si="6"/>
        <v>113.29282532748657</v>
      </c>
    </row>
    <row r="25" spans="1:10" x14ac:dyDescent="0.15">
      <c r="A25" s="37" t="s">
        <v>31</v>
      </c>
      <c r="B25" s="22" t="s">
        <v>32</v>
      </c>
      <c r="C25" s="23">
        <v>398820.49</v>
      </c>
      <c r="D25" s="23">
        <v>283735.38</v>
      </c>
      <c r="E25" s="27">
        <f t="shared" si="4"/>
        <v>71.143631562159712</v>
      </c>
      <c r="F25" s="38">
        <v>441713.97</v>
      </c>
      <c r="G25" s="38">
        <v>327266.93</v>
      </c>
      <c r="H25" s="29">
        <f t="shared" si="5"/>
        <v>74.090237625946045</v>
      </c>
      <c r="I25" s="27">
        <f t="shared" si="2"/>
        <v>43531.549999999988</v>
      </c>
      <c r="J25" s="28">
        <f t="shared" si="6"/>
        <v>115.34230591898691</v>
      </c>
    </row>
    <row r="26" spans="1:10" ht="15.75" customHeight="1" x14ac:dyDescent="0.15">
      <c r="A26" s="37" t="s">
        <v>33</v>
      </c>
      <c r="B26" s="22" t="s">
        <v>34</v>
      </c>
      <c r="C26" s="23">
        <v>87467.1</v>
      </c>
      <c r="D26" s="23">
        <v>50500.7</v>
      </c>
      <c r="E26" s="27">
        <f t="shared" si="4"/>
        <v>57.736794749111375</v>
      </c>
      <c r="F26" s="38">
        <v>90471.98</v>
      </c>
      <c r="G26" s="38">
        <v>54907.839999999997</v>
      </c>
      <c r="H26" s="29">
        <f t="shared" si="5"/>
        <v>60.690436972861647</v>
      </c>
      <c r="I26" s="27">
        <f t="shared" si="2"/>
        <v>4407.1399999999994</v>
      </c>
      <c r="J26" s="28">
        <f t="shared" si="6"/>
        <v>108.72688893421278</v>
      </c>
    </row>
    <row r="27" spans="1:10" ht="15.75" customHeight="1" x14ac:dyDescent="0.15">
      <c r="A27" s="37" t="s">
        <v>35</v>
      </c>
      <c r="B27" s="22" t="s">
        <v>36</v>
      </c>
      <c r="C27" s="23">
        <v>396107.01</v>
      </c>
      <c r="D27" s="23">
        <v>314618.69</v>
      </c>
      <c r="E27" s="27">
        <f t="shared" si="4"/>
        <v>79.427700610499159</v>
      </c>
      <c r="F27" s="38">
        <v>246357.5</v>
      </c>
      <c r="G27" s="38">
        <v>161937.96</v>
      </c>
      <c r="H27" s="29">
        <f t="shared" si="5"/>
        <v>65.732912535644346</v>
      </c>
      <c r="I27" s="27">
        <f t="shared" si="2"/>
        <v>-152680.73000000001</v>
      </c>
      <c r="J27" s="28">
        <f t="shared" si="6"/>
        <v>51.471182465351937</v>
      </c>
    </row>
    <row r="28" spans="1:10" ht="13.5" customHeight="1" x14ac:dyDescent="0.15">
      <c r="A28" s="34" t="s">
        <v>37</v>
      </c>
      <c r="B28" s="16" t="s">
        <v>38</v>
      </c>
      <c r="C28" s="39">
        <v>71362.100000000006</v>
      </c>
      <c r="D28" s="39">
        <v>61488.1</v>
      </c>
      <c r="E28" s="18">
        <f t="shared" si="4"/>
        <v>86.163523775225215</v>
      </c>
      <c r="F28" s="17">
        <v>78850.5</v>
      </c>
      <c r="G28" s="17">
        <v>59138.1</v>
      </c>
      <c r="H28" s="19">
        <f t="shared" si="5"/>
        <v>75.000285350124599</v>
      </c>
      <c r="I28" s="18">
        <f t="shared" si="2"/>
        <v>-2350</v>
      </c>
      <c r="J28" s="20">
        <f t="shared" si="6"/>
        <v>96.178122270813375</v>
      </c>
    </row>
    <row r="29" spans="1:10" ht="18" customHeight="1" x14ac:dyDescent="0.15">
      <c r="A29" s="34" t="s">
        <v>39</v>
      </c>
      <c r="B29" s="16" t="s">
        <v>40</v>
      </c>
      <c r="C29" s="35">
        <v>2884049.37</v>
      </c>
      <c r="D29" s="35">
        <v>1962007.6</v>
      </c>
      <c r="E29" s="18">
        <f t="shared" si="4"/>
        <v>68.029612128311101</v>
      </c>
      <c r="F29" s="36">
        <v>2609682.61</v>
      </c>
      <c r="G29" s="36">
        <v>1736040.7</v>
      </c>
      <c r="H29" s="19">
        <f t="shared" si="5"/>
        <v>66.523058909451066</v>
      </c>
      <c r="I29" s="18">
        <f t="shared" si="2"/>
        <v>-225966.90000000014</v>
      </c>
      <c r="J29" s="20">
        <f t="shared" si="6"/>
        <v>88.482873358900335</v>
      </c>
    </row>
    <row r="30" spans="1:10" ht="17.25" customHeight="1" x14ac:dyDescent="0.15">
      <c r="A30" s="37" t="s">
        <v>41</v>
      </c>
      <c r="B30" s="22" t="s">
        <v>42</v>
      </c>
      <c r="C30" s="23">
        <v>759197.36</v>
      </c>
      <c r="D30" s="23">
        <v>483709.47</v>
      </c>
      <c r="E30" s="27">
        <f t="shared" si="4"/>
        <v>63.713270815377967</v>
      </c>
      <c r="F30" s="38">
        <v>572118.61</v>
      </c>
      <c r="G30" s="38">
        <v>313848.89</v>
      </c>
      <c r="H30" s="29">
        <f t="shared" si="5"/>
        <v>54.857311843080936</v>
      </c>
      <c r="I30" s="27">
        <f t="shared" si="2"/>
        <v>-169860.57999999996</v>
      </c>
      <c r="J30" s="28">
        <f t="shared" si="6"/>
        <v>64.883759666727229</v>
      </c>
    </row>
    <row r="31" spans="1:10" x14ac:dyDescent="0.15">
      <c r="A31" s="37" t="s">
        <v>43</v>
      </c>
      <c r="B31" s="22" t="s">
        <v>44</v>
      </c>
      <c r="C31" s="23">
        <v>1611623.82</v>
      </c>
      <c r="D31" s="23">
        <v>1081578.1200000001</v>
      </c>
      <c r="E31" s="27">
        <f t="shared" si="4"/>
        <v>67.111078067833475</v>
      </c>
      <c r="F31" s="38">
        <v>1578952.6</v>
      </c>
      <c r="G31" s="38">
        <v>1088118.6200000001</v>
      </c>
      <c r="H31" s="29">
        <f t="shared" si="5"/>
        <v>68.913950931775915</v>
      </c>
      <c r="I31" s="27">
        <f t="shared" si="2"/>
        <v>6540.5</v>
      </c>
      <c r="J31" s="28">
        <f t="shared" si="6"/>
        <v>100.60471822414453</v>
      </c>
    </row>
    <row r="32" spans="1:10" x14ac:dyDescent="0.15">
      <c r="A32" s="34" t="s">
        <v>45</v>
      </c>
      <c r="B32" s="16" t="s">
        <v>46</v>
      </c>
      <c r="C32" s="35">
        <v>29408738.649999999</v>
      </c>
      <c r="D32" s="35">
        <v>16772716.779999999</v>
      </c>
      <c r="E32" s="18">
        <f t="shared" si="4"/>
        <v>57.033104954333027</v>
      </c>
      <c r="F32" s="36">
        <v>32543723.27</v>
      </c>
      <c r="G32" s="36">
        <v>19732110.100000001</v>
      </c>
      <c r="H32" s="19">
        <f t="shared" si="5"/>
        <v>60.632613964579107</v>
      </c>
      <c r="I32" s="18">
        <f t="shared" si="2"/>
        <v>2959393.3200000022</v>
      </c>
      <c r="J32" s="20">
        <f t="shared" si="6"/>
        <v>117.64409045247113</v>
      </c>
    </row>
    <row r="33" spans="1:10" x14ac:dyDescent="0.15">
      <c r="A33" s="37" t="s">
        <v>47</v>
      </c>
      <c r="B33" s="22" t="s">
        <v>48</v>
      </c>
      <c r="C33" s="23">
        <v>5996541.4800000004</v>
      </c>
      <c r="D33" s="23">
        <v>4375689.22</v>
      </c>
      <c r="E33" s="27">
        <f t="shared" si="4"/>
        <v>72.970215158088081</v>
      </c>
      <c r="F33" s="38">
        <v>5143201.46</v>
      </c>
      <c r="G33" s="38">
        <v>3945216.81</v>
      </c>
      <c r="H33" s="29">
        <f t="shared" si="5"/>
        <v>76.70741347938565</v>
      </c>
      <c r="I33" s="27">
        <f t="shared" si="2"/>
        <v>-430472.40999999968</v>
      </c>
      <c r="J33" s="28">
        <f t="shared" si="6"/>
        <v>90.162180439313744</v>
      </c>
    </row>
    <row r="34" spans="1:10" x14ac:dyDescent="0.15">
      <c r="A34" s="37" t="s">
        <v>49</v>
      </c>
      <c r="B34" s="22" t="s">
        <v>50</v>
      </c>
      <c r="C34" s="23">
        <v>1713247.2</v>
      </c>
      <c r="D34" s="23">
        <v>1127052.58</v>
      </c>
      <c r="E34" s="27">
        <f t="shared" si="4"/>
        <v>65.784586135614305</v>
      </c>
      <c r="F34" s="38">
        <v>1709094.27</v>
      </c>
      <c r="G34" s="38">
        <v>1099427.56</v>
      </c>
      <c r="H34" s="29">
        <f t="shared" si="5"/>
        <v>64.328081797383831</v>
      </c>
      <c r="I34" s="27">
        <f t="shared" si="2"/>
        <v>-27625.020000000019</v>
      </c>
      <c r="J34" s="28">
        <f t="shared" si="6"/>
        <v>97.548914709906427</v>
      </c>
    </row>
    <row r="35" spans="1:10" x14ac:dyDescent="0.15">
      <c r="A35" s="37" t="s">
        <v>51</v>
      </c>
      <c r="B35" s="22" t="s">
        <v>52</v>
      </c>
      <c r="C35" s="23">
        <v>15485379.91</v>
      </c>
      <c r="D35" s="23">
        <v>8269578.6000000006</v>
      </c>
      <c r="E35" s="27">
        <f t="shared" si="4"/>
        <v>53.402490917641302</v>
      </c>
      <c r="F35" s="38">
        <v>19005619.149999999</v>
      </c>
      <c r="G35" s="38">
        <v>10378539.25</v>
      </c>
      <c r="H35" s="29">
        <f t="shared" si="5"/>
        <v>54.607740837530152</v>
      </c>
      <c r="I35" s="27">
        <f t="shared" si="2"/>
        <v>2108960.6499999994</v>
      </c>
      <c r="J35" s="28">
        <f t="shared" si="6"/>
        <v>125.50263746208302</v>
      </c>
    </row>
    <row r="36" spans="1:10" x14ac:dyDescent="0.15">
      <c r="A36" s="37" t="s">
        <v>53</v>
      </c>
      <c r="B36" s="22" t="s">
        <v>54</v>
      </c>
      <c r="C36" s="23">
        <v>1386973.97</v>
      </c>
      <c r="D36" s="23">
        <v>545419.11</v>
      </c>
      <c r="E36" s="27">
        <f t="shared" si="4"/>
        <v>39.324394098037757</v>
      </c>
      <c r="F36" s="38">
        <v>1598254.74</v>
      </c>
      <c r="G36" s="38">
        <v>792036.77</v>
      </c>
      <c r="H36" s="29">
        <f t="shared" si="5"/>
        <v>49.556353576026311</v>
      </c>
      <c r="I36" s="27">
        <f t="shared" si="2"/>
        <v>246617.66000000003</v>
      </c>
      <c r="J36" s="28">
        <f t="shared" si="6"/>
        <v>145.21617513548435</v>
      </c>
    </row>
    <row r="37" spans="1:10" x14ac:dyDescent="0.15">
      <c r="A37" s="34" t="s">
        <v>55</v>
      </c>
      <c r="B37" s="16" t="s">
        <v>56</v>
      </c>
      <c r="C37" s="35">
        <v>17170074.120000001</v>
      </c>
      <c r="D37" s="35">
        <v>9206527.9000000004</v>
      </c>
      <c r="E37" s="18">
        <f t="shared" si="4"/>
        <v>53.619616523821968</v>
      </c>
      <c r="F37" s="36">
        <v>17315179.57</v>
      </c>
      <c r="G37" s="36">
        <v>10994271.699999999</v>
      </c>
      <c r="H37" s="19">
        <f t="shared" si="5"/>
        <v>63.494990944526478</v>
      </c>
      <c r="I37" s="18">
        <f t="shared" si="2"/>
        <v>1787743.7999999989</v>
      </c>
      <c r="J37" s="20">
        <f t="shared" si="6"/>
        <v>119.41821954398246</v>
      </c>
    </row>
    <row r="38" spans="1:10" x14ac:dyDescent="0.15">
      <c r="A38" s="34" t="s">
        <v>57</v>
      </c>
      <c r="B38" s="16" t="s">
        <v>58</v>
      </c>
      <c r="C38" s="36">
        <v>710875.17</v>
      </c>
      <c r="D38" s="35">
        <v>302910.27</v>
      </c>
      <c r="E38" s="18">
        <f t="shared" si="4"/>
        <v>42.610894680707446</v>
      </c>
      <c r="F38" s="36">
        <v>604747.24</v>
      </c>
      <c r="G38" s="36">
        <v>214664.1</v>
      </c>
      <c r="H38" s="19">
        <f t="shared" si="5"/>
        <v>35.496499330860942</v>
      </c>
      <c r="I38" s="18">
        <f t="shared" si="2"/>
        <v>-88246.170000000013</v>
      </c>
      <c r="J38" s="20">
        <f t="shared" si="6"/>
        <v>70.867224145288958</v>
      </c>
    </row>
    <row r="39" spans="1:10" x14ac:dyDescent="0.15">
      <c r="A39" s="34" t="s">
        <v>59</v>
      </c>
      <c r="B39" s="16" t="s">
        <v>60</v>
      </c>
      <c r="C39" s="36">
        <v>39586504.009999998</v>
      </c>
      <c r="D39" s="35">
        <v>28609515.100000001</v>
      </c>
      <c r="E39" s="18">
        <f t="shared" si="4"/>
        <v>72.270880734436446</v>
      </c>
      <c r="F39" s="36">
        <v>40982082.969999999</v>
      </c>
      <c r="G39" s="36">
        <v>30638527</v>
      </c>
      <c r="H39" s="19">
        <f t="shared" si="5"/>
        <v>74.760785151960761</v>
      </c>
      <c r="I39" s="18">
        <f t="shared" si="2"/>
        <v>2029011.8999999985</v>
      </c>
      <c r="J39" s="20">
        <f t="shared" si="6"/>
        <v>107.09208769497809</v>
      </c>
    </row>
    <row r="40" spans="1:10" x14ac:dyDescent="0.15">
      <c r="A40" s="34" t="s">
        <v>61</v>
      </c>
      <c r="B40" s="16" t="s">
        <v>62</v>
      </c>
      <c r="C40" s="36">
        <v>4136283.95</v>
      </c>
      <c r="D40" s="35">
        <v>2491904.96</v>
      </c>
      <c r="E40" s="18">
        <f t="shared" si="4"/>
        <v>60.24501678614206</v>
      </c>
      <c r="F40" s="36">
        <v>4269531.42</v>
      </c>
      <c r="G40" s="36">
        <v>2807228.6</v>
      </c>
      <c r="H40" s="40">
        <f t="shared" si="5"/>
        <v>65.750273832157447</v>
      </c>
      <c r="I40" s="18">
        <f t="shared" si="2"/>
        <v>315323.64000000013</v>
      </c>
      <c r="J40" s="20">
        <f t="shared" si="6"/>
        <v>112.65391919280903</v>
      </c>
    </row>
    <row r="41" spans="1:10" x14ac:dyDescent="0.15">
      <c r="A41" s="34" t="s">
        <v>63</v>
      </c>
      <c r="B41" s="16" t="s">
        <v>64</v>
      </c>
      <c r="C41" s="36">
        <v>26513396.609999999</v>
      </c>
      <c r="D41" s="35">
        <v>21037216.850000001</v>
      </c>
      <c r="E41" s="18">
        <f t="shared" si="4"/>
        <v>79.345612180317332</v>
      </c>
      <c r="F41" s="36">
        <v>23214636.440000001</v>
      </c>
      <c r="G41" s="36">
        <v>17385405.600000001</v>
      </c>
      <c r="H41" s="19">
        <f t="shared" si="5"/>
        <v>74.889846519603736</v>
      </c>
      <c r="I41" s="18">
        <f t="shared" si="2"/>
        <v>-3651811.25</v>
      </c>
      <c r="J41" s="20">
        <f t="shared" si="6"/>
        <v>82.641186445725111</v>
      </c>
    </row>
    <row r="42" spans="1:10" x14ac:dyDescent="0.15">
      <c r="A42" s="34" t="s">
        <v>65</v>
      </c>
      <c r="B42" s="16" t="s">
        <v>66</v>
      </c>
      <c r="C42" s="36">
        <v>34158206.049999997</v>
      </c>
      <c r="D42" s="35">
        <v>23742616.960000001</v>
      </c>
      <c r="E42" s="18">
        <f t="shared" si="4"/>
        <v>69.50779828790219</v>
      </c>
      <c r="F42" s="36">
        <v>37948886.020000003</v>
      </c>
      <c r="G42" s="36">
        <v>27772074.399999999</v>
      </c>
      <c r="H42" s="19">
        <f t="shared" si="5"/>
        <v>73.182844907129635</v>
      </c>
      <c r="I42" s="18">
        <f t="shared" si="2"/>
        <v>4029457.4399999976</v>
      </c>
      <c r="J42" s="20">
        <f t="shared" si="6"/>
        <v>116.97141240491122</v>
      </c>
    </row>
    <row r="43" spans="1:10" x14ac:dyDescent="0.15">
      <c r="A43" s="34" t="s">
        <v>67</v>
      </c>
      <c r="B43" s="16" t="s">
        <v>68</v>
      </c>
      <c r="C43" s="36">
        <v>3002571.42</v>
      </c>
      <c r="D43" s="35">
        <v>1574885.75</v>
      </c>
      <c r="E43" s="18">
        <f t="shared" si="4"/>
        <v>52.45123361628481</v>
      </c>
      <c r="F43" s="36">
        <v>2837359.57</v>
      </c>
      <c r="G43" s="36">
        <v>1094949.5</v>
      </c>
      <c r="H43" s="19">
        <f>G44/F43*100</f>
        <v>11.669395148250457</v>
      </c>
      <c r="I43" s="18">
        <f>G44-D43</f>
        <v>-1243783.05</v>
      </c>
      <c r="J43" s="20">
        <f>G44/D43*100</f>
        <v>21.023918719183282</v>
      </c>
    </row>
    <row r="44" spans="1:10" x14ac:dyDescent="0.15">
      <c r="A44" s="34" t="s">
        <v>69</v>
      </c>
      <c r="B44" s="16" t="s">
        <v>70</v>
      </c>
      <c r="C44" s="35">
        <v>470382.51</v>
      </c>
      <c r="D44" s="35">
        <v>338395.77</v>
      </c>
      <c r="E44" s="18">
        <f t="shared" si="4"/>
        <v>71.940551105949922</v>
      </c>
      <c r="F44" s="36">
        <v>430212.67</v>
      </c>
      <c r="G44" s="36">
        <v>331102.7</v>
      </c>
      <c r="H44" s="19">
        <f>G44/F44*100</f>
        <v>76.962563654854705</v>
      </c>
      <c r="I44" s="18">
        <f>G44-D44</f>
        <v>-7293.070000000007</v>
      </c>
      <c r="J44" s="20">
        <f>G44/D44*100</f>
        <v>97.844810530580801</v>
      </c>
    </row>
    <row r="45" spans="1:10" x14ac:dyDescent="0.15">
      <c r="A45" s="34"/>
      <c r="B45" s="16" t="s">
        <v>71</v>
      </c>
      <c r="C45" s="19">
        <f>C40+C39+C41+C42++C43+C44</f>
        <v>107867344.55</v>
      </c>
      <c r="D45" s="19">
        <f>D40+D39+D41+D42++D43+D44</f>
        <v>77794535.390000001</v>
      </c>
      <c r="E45" s="18">
        <f t="shared" si="4"/>
        <v>72.120562265199467</v>
      </c>
      <c r="F45" s="19">
        <f>F40+F39+F41+F42++F43+F44</f>
        <v>109682709.08999999</v>
      </c>
      <c r="G45" s="19">
        <f>G40+G39+G41+G42++G43+G44</f>
        <v>80029287.799999997</v>
      </c>
      <c r="H45" s="19">
        <f t="shared" si="5"/>
        <v>72.964360986317431</v>
      </c>
      <c r="I45" s="18">
        <f t="shared" si="2"/>
        <v>2234752.4099999964</v>
      </c>
      <c r="J45" s="20">
        <f>G45/D45*100</f>
        <v>102.87263417513419</v>
      </c>
    </row>
    <row r="46" spans="1:10" s="43" customFormat="1" x14ac:dyDescent="0.15">
      <c r="A46" s="41" t="s">
        <v>72</v>
      </c>
      <c r="B46" s="42" t="s">
        <v>73</v>
      </c>
      <c r="C46" s="35">
        <v>7959</v>
      </c>
      <c r="D46" s="35">
        <v>4405.5</v>
      </c>
      <c r="E46" s="18">
        <f t="shared" si="4"/>
        <v>55.352431209951</v>
      </c>
      <c r="F46" s="36">
        <v>13846.2</v>
      </c>
      <c r="G46" s="36">
        <v>2640</v>
      </c>
      <c r="H46" s="19">
        <f t="shared" si="5"/>
        <v>19.066603111322962</v>
      </c>
      <c r="I46" s="18">
        <f t="shared" si="2"/>
        <v>-1765.5</v>
      </c>
      <c r="J46" s="20">
        <f>G46/D46*100</f>
        <v>59.925093632958806</v>
      </c>
    </row>
    <row r="47" spans="1:10" x14ac:dyDescent="0.15">
      <c r="A47" s="34" t="s">
        <v>74</v>
      </c>
      <c r="B47" s="16" t="s">
        <v>75</v>
      </c>
      <c r="C47" s="35">
        <v>5858439.8799999999</v>
      </c>
      <c r="D47" s="35">
        <v>4718792.8499999996</v>
      </c>
      <c r="E47" s="18">
        <f t="shared" si="4"/>
        <v>80.54691943002409</v>
      </c>
      <c r="F47" s="36">
        <v>6759902.5199999996</v>
      </c>
      <c r="G47" s="36">
        <v>5546859.9000000004</v>
      </c>
      <c r="H47" s="19">
        <f t="shared" si="5"/>
        <v>82.055323780023997</v>
      </c>
      <c r="I47" s="18">
        <f t="shared" si="2"/>
        <v>828067.05000000075</v>
      </c>
      <c r="J47" s="20">
        <f t="shared" si="6"/>
        <v>117.54828144236085</v>
      </c>
    </row>
    <row r="48" spans="1:10" x14ac:dyDescent="0.15">
      <c r="A48" s="44"/>
      <c r="B48" s="45" t="s">
        <v>76</v>
      </c>
      <c r="C48" s="46">
        <f>-C50</f>
        <v>-17739228.799999997</v>
      </c>
      <c r="D48" s="19">
        <f>-D50</f>
        <v>-5291922.8000000007</v>
      </c>
      <c r="E48" s="19"/>
      <c r="F48" s="19">
        <v>-19919476.100000001</v>
      </c>
      <c r="G48" s="19">
        <f>G9-G22</f>
        <v>-10172159.000000015</v>
      </c>
      <c r="H48" s="19"/>
      <c r="I48" s="18">
        <f>G48-D48</f>
        <v>-4880236.2000000142</v>
      </c>
      <c r="J48" s="20"/>
    </row>
    <row r="49" spans="1:10" s="50" customFormat="1" x14ac:dyDescent="0.15">
      <c r="A49" s="47"/>
      <c r="B49" s="48"/>
      <c r="C49" s="18"/>
      <c r="D49" s="18"/>
      <c r="E49" s="18"/>
      <c r="F49" s="49"/>
      <c r="G49" s="49"/>
      <c r="H49" s="19"/>
      <c r="I49" s="18"/>
      <c r="J49" s="20"/>
    </row>
    <row r="50" spans="1:10" x14ac:dyDescent="0.15">
      <c r="A50" s="37"/>
      <c r="B50" s="16" t="s">
        <v>77</v>
      </c>
      <c r="C50" s="18">
        <f>C51+C53+C54+C55+C56+C57+C58+C59+C60+C52</f>
        <v>17739228.799999997</v>
      </c>
      <c r="D50" s="18">
        <f>D51+D53+D54+D55+D56+D57+D58+D59+D60+D52</f>
        <v>5291922.8000000007</v>
      </c>
      <c r="E50" s="18"/>
      <c r="F50" s="19">
        <f>F51+F53+F54+F55+F56+F57+F58+F59+F60+F52</f>
        <v>19919476.100000001</v>
      </c>
      <c r="G50" s="19">
        <f>G51+G53+G54+G55+G56+G57+G58+G59+G60+G52</f>
        <v>10172159</v>
      </c>
      <c r="H50" s="19"/>
      <c r="I50" s="18">
        <f t="shared" ref="I50:I64" si="7">G50-D50</f>
        <v>4880236.1999999993</v>
      </c>
      <c r="J50" s="20"/>
    </row>
    <row r="51" spans="1:10" x14ac:dyDescent="0.15">
      <c r="A51" s="51"/>
      <c r="B51" s="52" t="s">
        <v>78</v>
      </c>
      <c r="C51" s="29">
        <v>-27500</v>
      </c>
      <c r="D51" s="29">
        <v>-27500</v>
      </c>
      <c r="E51" s="53"/>
      <c r="F51" s="29">
        <v>-27500</v>
      </c>
      <c r="G51" s="29">
        <v>0</v>
      </c>
      <c r="H51" s="29"/>
      <c r="I51" s="27">
        <f t="shared" si="7"/>
        <v>27500</v>
      </c>
      <c r="J51" s="20"/>
    </row>
    <row r="52" spans="1:10" ht="13.5" customHeight="1" x14ac:dyDescent="0.15">
      <c r="A52" s="51"/>
      <c r="B52" s="52" t="s">
        <v>79</v>
      </c>
      <c r="C52" s="29">
        <v>0</v>
      </c>
      <c r="D52" s="29">
        <v>0</v>
      </c>
      <c r="E52" s="53"/>
      <c r="F52" s="29">
        <v>1500000</v>
      </c>
      <c r="G52" s="29">
        <v>0</v>
      </c>
      <c r="H52" s="29"/>
      <c r="I52" s="27">
        <f t="shared" si="7"/>
        <v>0</v>
      </c>
      <c r="J52" s="20"/>
    </row>
    <row r="53" spans="1:10" ht="13.5" customHeight="1" x14ac:dyDescent="0.15">
      <c r="A53" s="51"/>
      <c r="B53" s="52" t="s">
        <v>80</v>
      </c>
      <c r="C53" s="29">
        <v>-257923.5</v>
      </c>
      <c r="D53" s="29">
        <v>0</v>
      </c>
      <c r="E53" s="53"/>
      <c r="F53" s="29">
        <v>-128961.7</v>
      </c>
      <c r="G53" s="29">
        <v>0</v>
      </c>
      <c r="H53" s="29"/>
      <c r="I53" s="27">
        <f t="shared" si="7"/>
        <v>0</v>
      </c>
      <c r="J53" s="20"/>
    </row>
    <row r="54" spans="1:10" x14ac:dyDescent="0.15">
      <c r="A54" s="51"/>
      <c r="B54" s="52" t="s">
        <v>81</v>
      </c>
      <c r="C54" s="29">
        <v>4160787.9</v>
      </c>
      <c r="D54" s="29">
        <v>1165370.1000000001</v>
      </c>
      <c r="E54" s="53"/>
      <c r="F54" s="29">
        <v>9281395.9000000004</v>
      </c>
      <c r="G54" s="29">
        <v>7295154</v>
      </c>
      <c r="H54" s="29"/>
      <c r="I54" s="27">
        <f t="shared" si="7"/>
        <v>6129783.9000000004</v>
      </c>
      <c r="J54" s="20"/>
    </row>
    <row r="55" spans="1:10" x14ac:dyDescent="0.15">
      <c r="A55" s="51"/>
      <c r="B55" s="52" t="s">
        <v>82</v>
      </c>
      <c r="C55" s="29">
        <v>13760000</v>
      </c>
      <c r="D55" s="29">
        <v>-2700000</v>
      </c>
      <c r="E55" s="53"/>
      <c r="F55" s="29">
        <v>9234249.9000000004</v>
      </c>
      <c r="G55" s="29">
        <v>3900000</v>
      </c>
      <c r="H55" s="29"/>
      <c r="I55" s="27">
        <f t="shared" si="7"/>
        <v>6600000</v>
      </c>
      <c r="J55" s="20"/>
    </row>
    <row r="56" spans="1:10" x14ac:dyDescent="0.15">
      <c r="A56" s="51"/>
      <c r="B56" s="52" t="s">
        <v>83</v>
      </c>
      <c r="C56" s="54">
        <v>5000</v>
      </c>
      <c r="D56" s="54">
        <v>2060</v>
      </c>
      <c r="E56" s="53"/>
      <c r="F56" s="29">
        <v>0</v>
      </c>
      <c r="G56" s="29">
        <v>10445.5</v>
      </c>
      <c r="H56" s="29"/>
      <c r="I56" s="27">
        <f t="shared" si="7"/>
        <v>8385.5</v>
      </c>
      <c r="J56" s="20"/>
    </row>
    <row r="57" spans="1:10" x14ac:dyDescent="0.15">
      <c r="A57" s="51"/>
      <c r="B57" s="52" t="s">
        <v>84</v>
      </c>
      <c r="C57" s="54">
        <v>-36916.6</v>
      </c>
      <c r="D57" s="54">
        <v>0</v>
      </c>
      <c r="E57" s="53"/>
      <c r="F57" s="29">
        <v>0</v>
      </c>
      <c r="G57" s="29">
        <v>0</v>
      </c>
      <c r="H57" s="29"/>
      <c r="I57" s="27">
        <f t="shared" si="7"/>
        <v>0</v>
      </c>
      <c r="J57" s="20"/>
    </row>
    <row r="58" spans="1:10" ht="13.5" customHeight="1" x14ac:dyDescent="0.15">
      <c r="A58" s="51"/>
      <c r="B58" s="52" t="s">
        <v>85</v>
      </c>
      <c r="C58" s="54">
        <v>135781</v>
      </c>
      <c r="D58" s="54">
        <v>6082.8</v>
      </c>
      <c r="E58" s="53"/>
      <c r="F58" s="29">
        <v>60292</v>
      </c>
      <c r="G58" s="29">
        <v>5072.3999999999996</v>
      </c>
      <c r="H58" s="29"/>
      <c r="I58" s="27">
        <f t="shared" si="7"/>
        <v>-1010.4000000000005</v>
      </c>
      <c r="J58" s="20"/>
    </row>
    <row r="59" spans="1:10" x14ac:dyDescent="0.15">
      <c r="A59" s="55"/>
      <c r="B59" s="56" t="s">
        <v>86</v>
      </c>
      <c r="C59" s="29">
        <v>0</v>
      </c>
      <c r="D59" s="29">
        <v>6845909.9000000004</v>
      </c>
      <c r="E59" s="53"/>
      <c r="F59" s="29">
        <v>0</v>
      </c>
      <c r="G59" s="29">
        <v>2961487.1</v>
      </c>
      <c r="H59" s="29"/>
      <c r="I59" s="27">
        <f>G59-D59</f>
        <v>-3884422.8000000003</v>
      </c>
      <c r="J59" s="20"/>
    </row>
    <row r="60" spans="1:10" x14ac:dyDescent="0.15">
      <c r="A60" s="55"/>
      <c r="B60" s="56" t="s">
        <v>87</v>
      </c>
      <c r="C60" s="29">
        <v>0</v>
      </c>
      <c r="D60" s="29">
        <v>0</v>
      </c>
      <c r="E60" s="53"/>
      <c r="F60" s="29">
        <v>0</v>
      </c>
      <c r="G60" s="29">
        <v>-4000000</v>
      </c>
      <c r="H60" s="29"/>
      <c r="I60" s="27">
        <f t="shared" si="7"/>
        <v>-4000000</v>
      </c>
      <c r="J60" s="20"/>
    </row>
    <row r="61" spans="1:10" x14ac:dyDescent="0.15">
      <c r="A61" s="57"/>
      <c r="B61" s="58"/>
      <c r="C61" s="59"/>
      <c r="D61" s="59"/>
      <c r="E61" s="60"/>
      <c r="F61" s="61"/>
      <c r="G61" s="61"/>
      <c r="H61" s="62"/>
      <c r="I61" s="60"/>
      <c r="J61" s="60"/>
    </row>
    <row r="62" spans="1:10" x14ac:dyDescent="0.15">
      <c r="A62" s="55"/>
      <c r="B62" s="63" t="s">
        <v>88</v>
      </c>
      <c r="C62" s="64"/>
      <c r="D62" s="32">
        <v>2757712.3</v>
      </c>
      <c r="E62" s="64"/>
      <c r="F62" s="49"/>
      <c r="G62" s="29">
        <v>2720795.7</v>
      </c>
      <c r="H62" s="19"/>
      <c r="I62" s="65">
        <f t="shared" si="7"/>
        <v>-36916.599999999627</v>
      </c>
      <c r="J62" s="66"/>
    </row>
    <row r="63" spans="1:10" x14ac:dyDescent="0.15">
      <c r="A63" s="55"/>
      <c r="B63" s="67" t="s">
        <v>89</v>
      </c>
      <c r="C63" s="32"/>
      <c r="D63" s="32">
        <f>D62/C10*100</f>
        <v>2.0293911859410345</v>
      </c>
      <c r="E63" s="64"/>
      <c r="F63" s="49"/>
      <c r="G63" s="29">
        <f>G62/F10*100</f>
        <v>2.0079964718660981</v>
      </c>
      <c r="H63" s="29"/>
      <c r="I63" s="65"/>
      <c r="J63" s="66"/>
    </row>
    <row r="64" spans="1:10" x14ac:dyDescent="0.15">
      <c r="A64" s="55"/>
      <c r="B64" s="56" t="s">
        <v>90</v>
      </c>
      <c r="C64" s="32"/>
      <c r="D64" s="32">
        <v>27500</v>
      </c>
      <c r="E64" s="32"/>
      <c r="F64" s="53"/>
      <c r="G64" s="29">
        <v>27500</v>
      </c>
      <c r="H64" s="29"/>
      <c r="I64" s="65">
        <f t="shared" si="7"/>
        <v>0</v>
      </c>
      <c r="J64" s="66"/>
    </row>
    <row r="65" spans="1:10" x14ac:dyDescent="0.15">
      <c r="A65" s="55"/>
      <c r="B65" s="56" t="s">
        <v>89</v>
      </c>
      <c r="C65" s="32"/>
      <c r="D65" s="68">
        <f>D64/C10*100</f>
        <v>2.0237157303674664E-2</v>
      </c>
      <c r="E65" s="32"/>
      <c r="F65" s="53"/>
      <c r="G65" s="69">
        <f>G64/F10*100</f>
        <v>2.0295497738517337E-2</v>
      </c>
      <c r="H65" s="29"/>
      <c r="I65" s="65"/>
      <c r="J65" s="65"/>
    </row>
    <row r="66" spans="1:10" x14ac:dyDescent="0.15">
      <c r="A66" s="72"/>
      <c r="B66" s="73"/>
      <c r="C66" s="73"/>
      <c r="D66" s="73"/>
      <c r="E66" s="73"/>
      <c r="F66" s="73"/>
      <c r="G66" s="73"/>
      <c r="H66" s="73"/>
      <c r="I66" s="73"/>
      <c r="J66" s="74"/>
    </row>
    <row r="67" spans="1:10" x14ac:dyDescent="0.15">
      <c r="A67" s="55"/>
      <c r="B67" s="56" t="s">
        <v>91</v>
      </c>
      <c r="C67" s="32"/>
      <c r="D67" s="32">
        <v>33243161.399999999</v>
      </c>
      <c r="E67" s="32"/>
      <c r="F67" s="53"/>
      <c r="G67" s="32">
        <v>12136163.9</v>
      </c>
      <c r="H67" s="29"/>
      <c r="I67" s="65">
        <f>G67-D67</f>
        <v>-21106997.5</v>
      </c>
      <c r="J67" s="65"/>
    </row>
    <row r="68" spans="1:10" ht="27" customHeight="1" x14ac:dyDescent="0.15">
      <c r="A68" s="70"/>
      <c r="F68" s="8"/>
      <c r="G68" s="8"/>
    </row>
  </sheetData>
  <mergeCells count="16">
    <mergeCell ref="A66:J66"/>
    <mergeCell ref="H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25" right="0.25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2021-10-15T12:19:54Z</dcterms:created>
  <dcterms:modified xsi:type="dcterms:W3CDTF">2021-10-21T12:53:15Z</dcterms:modified>
</cp:coreProperties>
</file>