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4.2021 " sheetId="1" r:id="rId1"/>
  </sheets>
  <definedNames>
    <definedName name="_xlnm._FilterDatabase" localSheetId="0" hidden="1">'на 01.04.2021 '!$A$2:$H$57</definedName>
  </definedNames>
  <calcPr calcId="145621"/>
</workbook>
</file>

<file path=xl/calcChain.xml><?xml version="1.0" encoding="utf-8"?>
<calcChain xmlns="http://schemas.openxmlformats.org/spreadsheetml/2006/main">
  <c r="D48" i="1" l="1"/>
  <c r="I66" i="1" l="1"/>
  <c r="G64" i="1"/>
  <c r="D64" i="1"/>
  <c r="I63" i="1"/>
  <c r="G62" i="1"/>
  <c r="D62" i="1"/>
  <c r="I61" i="1"/>
  <c r="I59" i="1"/>
  <c r="I58" i="1"/>
  <c r="I57" i="1"/>
  <c r="I56" i="1"/>
  <c r="I55" i="1"/>
  <c r="I54" i="1"/>
  <c r="I53" i="1"/>
  <c r="I52" i="1"/>
  <c r="I51" i="1"/>
  <c r="I50" i="1"/>
  <c r="G50" i="1"/>
  <c r="G48" i="1" s="1"/>
  <c r="F50" i="1"/>
  <c r="D50" i="1"/>
  <c r="C50" i="1"/>
  <c r="F48" i="1"/>
  <c r="J47" i="1"/>
  <c r="I47" i="1"/>
  <c r="H47" i="1"/>
  <c r="E47" i="1"/>
  <c r="J46" i="1"/>
  <c r="I46" i="1"/>
  <c r="H46" i="1"/>
  <c r="E46" i="1"/>
  <c r="G45" i="1"/>
  <c r="J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G22" i="1"/>
  <c r="J22" i="1" s="1"/>
  <c r="F22" i="1"/>
  <c r="D22" i="1"/>
  <c r="E22" i="1" s="1"/>
  <c r="C22" i="1"/>
  <c r="J20" i="1"/>
  <c r="I20" i="1"/>
  <c r="J19" i="1"/>
  <c r="I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J9" i="1" s="1"/>
  <c r="F9" i="1"/>
  <c r="D9" i="1"/>
  <c r="C9" i="1"/>
  <c r="I48" i="1" l="1"/>
  <c r="H22" i="1"/>
  <c r="H45" i="1"/>
  <c r="H9" i="1"/>
  <c r="E9" i="1"/>
  <c r="I9" i="1"/>
  <c r="I22" i="1"/>
  <c r="I45" i="1"/>
</calcChain>
</file>

<file path=xl/sharedStrings.xml><?xml version="1.0" encoding="utf-8"?>
<sst xmlns="http://schemas.openxmlformats.org/spreadsheetml/2006/main" count="98" uniqueCount="94">
  <si>
    <t>Информация об исполнении областного бюджета Ленинградской области на 01.04.2021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</si>
  <si>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</si>
  <si>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</si>
  <si>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</si>
  <si>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</si>
  <si>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01.04.2020</t>
  </si>
  <si>
    <t>на 01.04.2021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</si>
  <si>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</si>
  <si>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</si>
  <si>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</si>
  <si>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</si>
  <si>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</si>
  <si>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</si>
  <si>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</si>
  <si>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</si>
  <si>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</si>
  <si>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</si>
  <si>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</si>
  <si>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</si>
  <si>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</si>
  <si>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</si>
  <si>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</si>
  <si>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</si>
  <si>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</si>
  <si>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</si>
  <si>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</si>
  <si>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</si>
  <si>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</si>
  <si>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</si>
  <si>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</si>
  <si>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</si>
  <si>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</si>
  <si>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</si>
  <si>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</si>
  <si>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</si>
  <si>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</si>
  <si>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</si>
  <si>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</si>
  <si>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</si>
  <si>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</si>
  <si>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</si>
  <si>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</si>
  <si>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</si>
  <si>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</si>
  <si>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</si>
  <si>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</si>
  <si>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</si>
  <si>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</si>
  <si>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</si>
  <si>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</si>
  <si>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</si>
  <si>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</si>
  <si>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</si>
  <si>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</si>
  <si>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</si>
  <si>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</si>
  <si>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</si>
  <si>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</si>
  <si>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</si>
  <si>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</si>
  <si>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</si>
  <si>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</si>
  <si>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</si>
  <si>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</si>
  <si>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</si>
  <si>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</si>
  <si>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</si>
  <si>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</si>
  <si>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</si>
  <si>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</si>
  <si>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</si>
  <si>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</si>
  <si>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</si>
  <si>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</si>
  <si>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</si>
  <si>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</si>
  <si>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</si>
  <si>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</si>
  <si>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</si>
  <si>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</si>
  <si>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</si>
  <si>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</si>
  <si>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</si>
  <si>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</si>
  <si>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</si>
  <si>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</si>
  <si>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</si>
  <si>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</si>
  <si>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Увеличение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</si>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</sst>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9">
    <xf numFmtId="0" fontId="0" fillId="0" borderId="0"/>
    <xf numFmtId="0" fontId="8" fillId="0" borderId="0"/>
    <xf numFmtId="0" fontId="1" fillId="0" borderId="0"/>
    <xf numFmtId="4" fontId="20" fillId="0" borderId="8">
      <alignment horizontal="right"/>
    </xf>
    <xf numFmtId="0" fontId="21" fillId="0" borderId="0"/>
    <xf numFmtId="4" fontId="20" fillId="0" borderId="9">
      <alignment horizontal="right"/>
    </xf>
    <xf numFmtId="0" fontId="22" fillId="0" borderId="10"/>
    <xf numFmtId="4" fontId="23" fillId="0" borderId="9">
      <alignment horizontal="right" vertical="center" shrinkToFit="1"/>
    </xf>
    <xf numFmtId="0" fontId="1" fillId="0" borderId="0"/>
  </cellStyleXfs>
  <cellXfs count="92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9" fillId="2" borderId="7" xfId="1" applyNumberFormat="1" applyFont="1" applyFill="1" applyBorder="1" applyAlignment="1">
      <alignment horizontal="center" vertical="top"/>
    </xf>
    <xf numFmtId="164" fontId="10" fillId="2" borderId="7" xfId="0" applyNumberFormat="1" applyFont="1" applyFill="1" applyBorder="1" applyAlignment="1">
      <alignment horizontal="center" vertical="top" shrinkToFit="1"/>
    </xf>
    <xf numFmtId="164" fontId="9" fillId="2" borderId="7" xfId="0" applyNumberFormat="1" applyFont="1" applyFill="1" applyBorder="1" applyAlignment="1">
      <alignment horizontal="center" vertical="top" shrinkToFit="1"/>
    </xf>
    <xf numFmtId="164" fontId="11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12" fillId="2" borderId="7" xfId="0" applyNumberFormat="1" applyFont="1" applyFill="1" applyBorder="1" applyAlignment="1">
      <alignment horizontal="center" vertical="top" shrinkToFit="1"/>
    </xf>
    <xf numFmtId="164" fontId="3" fillId="2" borderId="7" xfId="0" applyNumberFormat="1" applyFont="1" applyFill="1" applyBorder="1" applyAlignment="1">
      <alignment horizontal="center" vertical="top" shrinkToFit="1"/>
    </xf>
    <xf numFmtId="164" fontId="2" fillId="2" borderId="7" xfId="0" applyNumberFormat="1" applyFont="1" applyFill="1" applyBorder="1" applyAlignment="1">
      <alignment horizontal="center" vertical="top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49" fontId="6" fillId="2" borderId="7" xfId="0" applyNumberFormat="1" applyFont="1" applyFill="1" applyBorder="1" applyAlignment="1">
      <alignment horizontal="left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164" fontId="2" fillId="2" borderId="7" xfId="1" applyNumberFormat="1" applyFont="1" applyFill="1" applyBorder="1" applyAlignment="1">
      <alignment horizontal="center" vertical="top"/>
    </xf>
    <xf numFmtId="164" fontId="15" fillId="2" borderId="7" xfId="0" applyNumberFormat="1" applyFont="1" applyFill="1" applyBorder="1" applyAlignment="1">
      <alignment horizontal="center" vertical="top" shrinkToFit="1"/>
    </xf>
    <xf numFmtId="164" fontId="9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164" fontId="9" fillId="0" borderId="7" xfId="0" applyNumberFormat="1" applyFont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9" fillId="0" borderId="7" xfId="1" applyNumberFormat="1" applyFont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16" fillId="2" borderId="0" xfId="0" applyFont="1" applyFill="1" applyAlignment="1">
      <alignment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164" fontId="9" fillId="0" borderId="7" xfId="0" applyNumberFormat="1" applyFont="1" applyBorder="1" applyAlignment="1">
      <alignment horizontal="center" vertical="top" shrinkToFit="1"/>
    </xf>
    <xf numFmtId="49" fontId="17" fillId="2" borderId="7" xfId="0" applyNumberFormat="1" applyFont="1" applyFill="1" applyBorder="1" applyAlignment="1">
      <alignment horizontal="center" vertical="top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0" fontId="18" fillId="2" borderId="0" xfId="0" applyFont="1" applyFill="1" applyAlignment="1">
      <alignment vertical="top"/>
    </xf>
    <xf numFmtId="49" fontId="6" fillId="2" borderId="7" xfId="0" applyNumberFormat="1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left" vertical="top" wrapText="1" shrinkToFit="1"/>
    </xf>
    <xf numFmtId="164" fontId="3" fillId="0" borderId="7" xfId="0" applyNumberFormat="1" applyFont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164" fontId="2" fillId="2" borderId="0" xfId="0" applyNumberFormat="1" applyFont="1" applyFill="1" applyBorder="1" applyAlignment="1">
      <alignment horizontal="center" vertical="top" shrinkToFit="1"/>
    </xf>
    <xf numFmtId="164" fontId="6" fillId="2" borderId="0" xfId="0" applyNumberFormat="1" applyFont="1" applyFill="1" applyBorder="1" applyAlignment="1">
      <alignment horizontal="center" vertical="top" shrinkToFit="1"/>
    </xf>
    <xf numFmtId="164" fontId="3" fillId="2" borderId="0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164" fontId="11" fillId="2" borderId="7" xfId="0" applyNumberFormat="1" applyFont="1" applyFill="1" applyBorder="1" applyAlignment="1">
      <alignment horizontal="center" vertical="top" shrinkToFit="1"/>
    </xf>
    <xf numFmtId="164" fontId="6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vertical="top" shrinkToFit="1"/>
    </xf>
    <xf numFmtId="4" fontId="15" fillId="2" borderId="7" xfId="0" applyNumberFormat="1" applyFont="1" applyFill="1" applyBorder="1" applyAlignment="1">
      <alignment horizontal="center" vertical="top" shrinkToFit="1"/>
    </xf>
    <xf numFmtId="4" fontId="3" fillId="2" borderId="7" xfId="0" applyNumberFormat="1" applyFont="1" applyFill="1" applyBorder="1" applyAlignment="1">
      <alignment horizontal="center" vertical="top" shrinkToFit="1"/>
    </xf>
    <xf numFmtId="0" fontId="19" fillId="2" borderId="0" xfId="0" applyFont="1" applyFill="1" applyAlignment="1">
      <alignment horizontal="left" vertical="top"/>
    </xf>
    <xf numFmtId="164" fontId="3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 shrinkToFit="1"/>
    </xf>
    <xf numFmtId="0" fontId="6" fillId="2" borderId="1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164" fontId="2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</cellXfs>
  <cellStyles count="9">
    <cellStyle name="_Книга1" xfId="2"/>
    <cellStyle name="xl105" xfId="3"/>
    <cellStyle name="xl32" xfId="4"/>
    <cellStyle name="xl45" xfId="5"/>
    <cellStyle name="xl68" xfId="6"/>
    <cellStyle name="xl92" xfId="7"/>
    <cellStyle name="Обычный" xfId="0" builtinId="0"/>
    <cellStyle name="Обычный 4" xfId="8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2"/>
  <sheetViews>
    <sheetView tabSelected="1" zoomScale="70" zoomScaleNormal="70" workbookViewId="0">
      <selection activeCell="G15" sqref="G15"/>
    </sheetView>
  </sheetViews>
  <sheetFormatPr defaultRowHeight="12.75" x14ac:dyDescent="0.15"/>
  <cols>
    <col min="1" max="1" width="12.6640625" style="1" customWidth="1"/>
    <col min="2" max="2" width="143.6640625" style="2" customWidth="1"/>
    <col min="3" max="3" width="23.6640625" style="1" customWidth="1"/>
    <col min="4" max="4" width="20.83203125" style="1" customWidth="1"/>
    <col min="5" max="5" width="16.6640625" style="1" customWidth="1"/>
    <col min="6" max="6" width="20" style="3" customWidth="1"/>
    <col min="7" max="7" width="22.83203125" style="3" customWidth="1"/>
    <col min="8" max="8" width="16.6640625" style="3" customWidth="1"/>
    <col min="9" max="9" width="19.1640625" style="1" customWidth="1"/>
    <col min="10" max="10" width="13.33203125" style="2" customWidth="1"/>
    <col min="11" max="12" width="9.33203125" style="2"/>
    <col min="13" max="13" width="21.1640625" style="2" customWidth="1"/>
    <col min="14" max="16384" width="9.33203125" style="2"/>
  </cols>
  <sheetData>
    <row r="1" spans="1:10" ht="15" customHeight="1" x14ac:dyDescent="0.15">
      <c r="H1" s="68" t="s">
        <v>93</v>
      </c>
      <c r="I1" s="68"/>
      <c r="J1" s="68"/>
    </row>
    <row r="2" spans="1:10" ht="15.75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1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15">
      <c r="A4" s="4"/>
      <c r="E4" s="2"/>
      <c r="H4" s="5"/>
      <c r="I4" s="6"/>
      <c r="J4" s="7" t="s">
        <v>2</v>
      </c>
    </row>
    <row r="5" spans="1:10" s="1" customFormat="1" ht="12.75" customHeight="1" x14ac:dyDescent="0.15">
      <c r="A5" s="71" t="s">
        <v>3</v>
      </c>
      <c r="B5" s="71" t="s">
        <v>4</v>
      </c>
      <c r="C5" s="74" t="s">
        <v>5</v>
      </c>
      <c r="D5" s="75"/>
      <c r="E5" s="76"/>
      <c r="F5" s="77" t="s">
        <v>6</v>
      </c>
      <c r="G5" s="78"/>
      <c r="H5" s="79"/>
      <c r="I5" s="80" t="s">
        <v>7</v>
      </c>
      <c r="J5" s="83" t="s">
        <v>8</v>
      </c>
    </row>
    <row r="6" spans="1:10" s="1" customFormat="1" ht="12.75" customHeight="1" x14ac:dyDescent="0.15">
      <c r="A6" s="72"/>
      <c r="B6" s="72"/>
      <c r="C6" s="80" t="s">
        <v>9</v>
      </c>
      <c r="D6" s="80" t="s">
        <v>10</v>
      </c>
      <c r="E6" s="86" t="s">
        <v>11</v>
      </c>
      <c r="F6" s="88" t="s">
        <v>9</v>
      </c>
      <c r="G6" s="88" t="s">
        <v>10</v>
      </c>
      <c r="H6" s="90" t="s">
        <v>11</v>
      </c>
      <c r="I6" s="81"/>
      <c r="J6" s="84"/>
    </row>
    <row r="7" spans="1:10" s="1" customFormat="1" ht="13.5" customHeight="1" x14ac:dyDescent="0.15">
      <c r="A7" s="73"/>
      <c r="B7" s="73"/>
      <c r="C7" s="82"/>
      <c r="D7" s="82"/>
      <c r="E7" s="87"/>
      <c r="F7" s="89"/>
      <c r="G7" s="89"/>
      <c r="H7" s="91"/>
      <c r="I7" s="82"/>
      <c r="J7" s="85"/>
    </row>
    <row r="8" spans="1:10" s="1" customFormat="1" ht="13.5" customHeight="1" x14ac:dyDescent="0.15">
      <c r="A8" s="8">
        <v>1</v>
      </c>
      <c r="B8" s="8">
        <v>2</v>
      </c>
      <c r="C8" s="9">
        <v>3</v>
      </c>
      <c r="D8" s="9">
        <v>4</v>
      </c>
      <c r="E8" s="9" t="s">
        <v>12</v>
      </c>
      <c r="F8" s="10">
        <v>6</v>
      </c>
      <c r="G8" s="10">
        <v>7</v>
      </c>
      <c r="H8" s="10" t="s">
        <v>13</v>
      </c>
      <c r="I8" s="9" t="s">
        <v>14</v>
      </c>
      <c r="J8" s="9" t="s">
        <v>15</v>
      </c>
    </row>
    <row r="9" spans="1:10" x14ac:dyDescent="0.15">
      <c r="A9" s="11"/>
      <c r="B9" s="12" t="s">
        <v>16</v>
      </c>
      <c r="C9" s="13">
        <f>C10+C17</f>
        <v>146056837.19999999</v>
      </c>
      <c r="D9" s="13">
        <f>D10+D17</f>
        <v>35305631.200000003</v>
      </c>
      <c r="E9" s="14">
        <f>D9/C9*100</f>
        <v>24.172528911915947</v>
      </c>
      <c r="F9" s="13">
        <f>F10+F17</f>
        <v>155326651.30000001</v>
      </c>
      <c r="G9" s="13">
        <f>G10+G17</f>
        <v>33866366.799999997</v>
      </c>
      <c r="H9" s="15">
        <f t="shared" ref="H9:H18" si="0">G9/F9*100</f>
        <v>21.803319981829798</v>
      </c>
      <c r="I9" s="14">
        <f>G9-D9</f>
        <v>-1439264.400000006</v>
      </c>
      <c r="J9" s="16">
        <f>G9/D9*100</f>
        <v>95.923414052996719</v>
      </c>
    </row>
    <row r="10" spans="1:10" x14ac:dyDescent="0.15">
      <c r="A10" s="11"/>
      <c r="B10" s="17" t="s">
        <v>17</v>
      </c>
      <c r="C10" s="18">
        <v>133988650.7</v>
      </c>
      <c r="D10" s="18">
        <v>32808660.300000001</v>
      </c>
      <c r="E10" s="19">
        <f t="shared" ref="E10:E18" si="1">D10/C10*100</f>
        <v>24.486148736177995</v>
      </c>
      <c r="F10" s="18">
        <v>134998031.90000001</v>
      </c>
      <c r="G10" s="18">
        <v>29982418</v>
      </c>
      <c r="H10" s="20">
        <f t="shared" si="0"/>
        <v>22.209522300450661</v>
      </c>
      <c r="I10" s="21">
        <f t="shared" ref="I10:I47" si="2">G10-D10</f>
        <v>-2826242.3000000007</v>
      </c>
      <c r="J10" s="22">
        <f>G10/D10*100</f>
        <v>91.385682090774054</v>
      </c>
    </row>
    <row r="11" spans="1:10" x14ac:dyDescent="0.15">
      <c r="A11" s="11"/>
      <c r="B11" s="17" t="s">
        <v>18</v>
      </c>
      <c r="C11" s="18">
        <v>132186317.5</v>
      </c>
      <c r="D11" s="18">
        <v>30455059.300000001</v>
      </c>
      <c r="E11" s="19">
        <f t="shared" si="1"/>
        <v>23.039494462049749</v>
      </c>
      <c r="F11" s="18">
        <v>133026302</v>
      </c>
      <c r="G11" s="18">
        <v>29247867.899999999</v>
      </c>
      <c r="H11" s="20">
        <f t="shared" si="0"/>
        <v>21.986530077337637</v>
      </c>
      <c r="I11" s="21">
        <f t="shared" si="2"/>
        <v>-1207191.4000000022</v>
      </c>
      <c r="J11" s="22">
        <f>G11/D11*100</f>
        <v>96.036154820424201</v>
      </c>
    </row>
    <row r="12" spans="1:10" x14ac:dyDescent="0.15">
      <c r="A12" s="11"/>
      <c r="B12" s="17" t="s">
        <v>19</v>
      </c>
      <c r="C12" s="18">
        <v>62527931.299999997</v>
      </c>
      <c r="D12" s="18">
        <v>16404207.1</v>
      </c>
      <c r="E12" s="19">
        <f t="shared" si="1"/>
        <v>26.235006914421938</v>
      </c>
      <c r="F12" s="18">
        <v>63279700</v>
      </c>
      <c r="G12" s="18">
        <v>15425922.800000001</v>
      </c>
      <c r="H12" s="20">
        <f t="shared" si="0"/>
        <v>24.377363988767332</v>
      </c>
      <c r="I12" s="21">
        <f t="shared" si="2"/>
        <v>-978284.29999999888</v>
      </c>
      <c r="J12" s="22">
        <f>G12/D12*100</f>
        <v>94.036381679185226</v>
      </c>
    </row>
    <row r="13" spans="1:10" x14ac:dyDescent="0.15">
      <c r="A13" s="11"/>
      <c r="B13" s="23" t="s">
        <v>20</v>
      </c>
      <c r="C13" s="18">
        <v>31510458</v>
      </c>
      <c r="D13" s="18">
        <v>6722943.0999999996</v>
      </c>
      <c r="E13" s="19">
        <f t="shared" si="1"/>
        <v>21.335593091030287</v>
      </c>
      <c r="F13" s="18">
        <v>31690389.300000001</v>
      </c>
      <c r="G13" s="18">
        <v>6480020.2999999998</v>
      </c>
      <c r="H13" s="20">
        <f t="shared" si="0"/>
        <v>20.447903743486041</v>
      </c>
      <c r="I13" s="21">
        <f t="shared" si="2"/>
        <v>-242922.79999999981</v>
      </c>
      <c r="J13" s="22">
        <f t="shared" ref="J13:J20" si="3">G13/D13*100</f>
        <v>96.386659884121286</v>
      </c>
    </row>
    <row r="14" spans="1:10" x14ac:dyDescent="0.15">
      <c r="A14" s="11"/>
      <c r="B14" s="23" t="s">
        <v>21</v>
      </c>
      <c r="C14" s="18">
        <v>26440440</v>
      </c>
      <c r="D14" s="18">
        <v>4690170.0999999996</v>
      </c>
      <c r="E14" s="19">
        <f t="shared" si="1"/>
        <v>17.738623487354975</v>
      </c>
      <c r="F14" s="18">
        <v>25344244</v>
      </c>
      <c r="G14" s="18">
        <v>4599268.72</v>
      </c>
      <c r="H14" s="20">
        <f t="shared" si="0"/>
        <v>18.147192396032803</v>
      </c>
      <c r="I14" s="21">
        <f t="shared" si="2"/>
        <v>-90901.379999999888</v>
      </c>
      <c r="J14" s="22">
        <f t="shared" si="3"/>
        <v>98.061874557598671</v>
      </c>
    </row>
    <row r="15" spans="1:10" x14ac:dyDescent="0.15">
      <c r="A15" s="11"/>
      <c r="B15" s="23" t="s">
        <v>22</v>
      </c>
      <c r="C15" s="18">
        <v>10778671</v>
      </c>
      <c r="D15" s="18">
        <v>2445694.7000000002</v>
      </c>
      <c r="E15" s="19">
        <f t="shared" si="1"/>
        <v>22.690132206465901</v>
      </c>
      <c r="F15" s="18">
        <v>11759415.5</v>
      </c>
      <c r="G15" s="18">
        <v>2557433</v>
      </c>
      <c r="H15" s="20">
        <f t="shared" si="0"/>
        <v>21.747960177102339</v>
      </c>
      <c r="I15" s="21">
        <f t="shared" si="2"/>
        <v>111738.29999999981</v>
      </c>
      <c r="J15" s="22">
        <f t="shared" si="3"/>
        <v>104.56877548943456</v>
      </c>
    </row>
    <row r="16" spans="1:10" x14ac:dyDescent="0.15">
      <c r="A16" s="11"/>
      <c r="B16" s="23" t="s">
        <v>23</v>
      </c>
      <c r="C16" s="18">
        <v>1802333.2</v>
      </c>
      <c r="D16" s="18">
        <v>2353601</v>
      </c>
      <c r="E16" s="19">
        <f t="shared" si="1"/>
        <v>130.58634219244257</v>
      </c>
      <c r="F16" s="18">
        <v>1971729.9</v>
      </c>
      <c r="G16" s="18">
        <v>734550.1</v>
      </c>
      <c r="H16" s="20">
        <f t="shared" si="0"/>
        <v>37.254093473959088</v>
      </c>
      <c r="I16" s="21">
        <f t="shared" si="2"/>
        <v>-1619050.9</v>
      </c>
      <c r="J16" s="22">
        <f t="shared" si="3"/>
        <v>31.209627290267129</v>
      </c>
    </row>
    <row r="17" spans="1:10" x14ac:dyDescent="0.15">
      <c r="A17" s="11"/>
      <c r="B17" s="17" t="s">
        <v>24</v>
      </c>
      <c r="C17" s="18">
        <v>12068186.5</v>
      </c>
      <c r="D17" s="18">
        <v>2496970.9</v>
      </c>
      <c r="E17" s="19">
        <f t="shared" si="1"/>
        <v>20.690522971284871</v>
      </c>
      <c r="F17" s="18">
        <v>20328619.399999999</v>
      </c>
      <c r="G17" s="18">
        <v>3883948.8</v>
      </c>
      <c r="H17" s="20">
        <f t="shared" si="0"/>
        <v>19.10581689576027</v>
      </c>
      <c r="I17" s="21">
        <f t="shared" si="2"/>
        <v>1386977.9</v>
      </c>
      <c r="J17" s="22">
        <f t="shared" si="3"/>
        <v>155.54641826222323</v>
      </c>
    </row>
    <row r="18" spans="1:10" x14ac:dyDescent="0.15">
      <c r="A18" s="11"/>
      <c r="B18" s="17" t="s">
        <v>25</v>
      </c>
      <c r="C18" s="18">
        <v>11301156.6</v>
      </c>
      <c r="D18" s="18">
        <v>1482535</v>
      </c>
      <c r="E18" s="19">
        <f t="shared" si="1"/>
        <v>13.118436036892012</v>
      </c>
      <c r="F18" s="18">
        <v>18713444.800000001</v>
      </c>
      <c r="G18" s="18">
        <v>3497966</v>
      </c>
      <c r="H18" s="20">
        <f t="shared" si="0"/>
        <v>18.692261298678691</v>
      </c>
      <c r="I18" s="21">
        <f t="shared" si="2"/>
        <v>2015431</v>
      </c>
      <c r="J18" s="22">
        <f t="shared" si="3"/>
        <v>235.944918669711</v>
      </c>
    </row>
    <row r="19" spans="1:10" x14ac:dyDescent="0.15">
      <c r="A19" s="11"/>
      <c r="B19" s="17" t="s">
        <v>26</v>
      </c>
      <c r="C19" s="18">
        <v>0</v>
      </c>
      <c r="D19" s="18">
        <v>944144.5</v>
      </c>
      <c r="E19" s="21"/>
      <c r="F19" s="18">
        <v>0</v>
      </c>
      <c r="G19" s="18">
        <v>383067.3</v>
      </c>
      <c r="H19" s="20"/>
      <c r="I19" s="21">
        <f t="shared" si="2"/>
        <v>-561077.19999999995</v>
      </c>
      <c r="J19" s="22">
        <f t="shared" si="3"/>
        <v>40.572952551224944</v>
      </c>
    </row>
    <row r="20" spans="1:10" x14ac:dyDescent="0.15">
      <c r="A20" s="11"/>
      <c r="B20" s="24" t="s">
        <v>27</v>
      </c>
      <c r="C20" s="18">
        <v>0</v>
      </c>
      <c r="D20" s="18">
        <v>-9708.6</v>
      </c>
      <c r="E20" s="21"/>
      <c r="F20" s="18">
        <v>0</v>
      </c>
      <c r="G20" s="18">
        <v>-15614.7</v>
      </c>
      <c r="H20" s="20"/>
      <c r="I20" s="21">
        <f t="shared" si="2"/>
        <v>-5906.1</v>
      </c>
      <c r="J20" s="22">
        <f t="shared" si="3"/>
        <v>160.83369383845252</v>
      </c>
    </row>
    <row r="21" spans="1:10" x14ac:dyDescent="0.15">
      <c r="A21" s="11"/>
      <c r="B21" s="24"/>
      <c r="C21" s="25"/>
      <c r="D21" s="25"/>
      <c r="E21" s="26"/>
      <c r="F21" s="18"/>
      <c r="G21" s="18"/>
      <c r="H21" s="20"/>
      <c r="I21" s="21"/>
      <c r="J21" s="22"/>
    </row>
    <row r="22" spans="1:10" x14ac:dyDescent="0.15">
      <c r="A22" s="11"/>
      <c r="B22" s="12" t="s">
        <v>28</v>
      </c>
      <c r="C22" s="27">
        <f>C23+C28+C29+C32+C37+C38+C39+C40+C41+C42+C43+C44+C46+C47</f>
        <v>154427751.00000003</v>
      </c>
      <c r="D22" s="27">
        <f>D23+D28+D29+D32+D37+D38+D39+D40+D41+D42+D43+D44+D46+D47</f>
        <v>29576064.099999998</v>
      </c>
      <c r="E22" s="14">
        <f t="shared" ref="E22:E47" si="4">D22/C22*100</f>
        <v>19.152039648625067</v>
      </c>
      <c r="F22" s="27">
        <f>F23+F28+F29+F32+F37+F38+F39+F40+F41+F42+F43+F44+F46+F47</f>
        <v>168784621.23999998</v>
      </c>
      <c r="G22" s="27">
        <f>G23+G28+G29+G32+G37+G38+G39+G40+G41+G42+G43+G44+G46+G47</f>
        <v>36614849.200000003</v>
      </c>
      <c r="H22" s="15">
        <f t="shared" ref="H22:H47" si="5">G22/F22*100</f>
        <v>21.693237767163772</v>
      </c>
      <c r="I22" s="14">
        <f t="shared" si="2"/>
        <v>7038785.1000000052</v>
      </c>
      <c r="J22" s="16">
        <f t="shared" ref="J22:J47" si="6">G22/D22*100</f>
        <v>123.798924279448</v>
      </c>
    </row>
    <row r="23" spans="1:10" x14ac:dyDescent="0.15">
      <c r="A23" s="28" t="s">
        <v>29</v>
      </c>
      <c r="B23" s="12" t="s">
        <v>30</v>
      </c>
      <c r="C23" s="29">
        <v>10858572.5</v>
      </c>
      <c r="D23" s="29">
        <v>1336228</v>
      </c>
      <c r="E23" s="14">
        <f t="shared" si="4"/>
        <v>12.305742766832381</v>
      </c>
      <c r="F23" s="30">
        <v>8416006.0999999996</v>
      </c>
      <c r="G23" s="30">
        <v>1275163.5</v>
      </c>
      <c r="H23" s="15">
        <f t="shared" si="5"/>
        <v>15.151646574970995</v>
      </c>
      <c r="I23" s="14">
        <f t="shared" si="2"/>
        <v>-61064.5</v>
      </c>
      <c r="J23" s="16">
        <f t="shared" si="6"/>
        <v>95.430083788096042</v>
      </c>
    </row>
    <row r="24" spans="1:10" ht="15" customHeight="1" x14ac:dyDescent="0.15">
      <c r="A24" s="31" t="s">
        <v>31</v>
      </c>
      <c r="B24" s="17" t="s">
        <v>32</v>
      </c>
      <c r="C24" s="32">
        <v>3711079.6</v>
      </c>
      <c r="D24" s="32">
        <v>672553.9</v>
      </c>
      <c r="E24" s="21">
        <f t="shared" si="4"/>
        <v>18.122863761801284</v>
      </c>
      <c r="F24" s="33">
        <v>3601057.7800000003</v>
      </c>
      <c r="G24" s="33">
        <v>596225.71</v>
      </c>
      <c r="H24" s="20">
        <f t="shared" si="5"/>
        <v>16.55696038290171</v>
      </c>
      <c r="I24" s="21">
        <f t="shared" si="2"/>
        <v>-76328.190000000061</v>
      </c>
      <c r="J24" s="22">
        <f t="shared" si="6"/>
        <v>88.650992879529795</v>
      </c>
    </row>
    <row r="25" spans="1:10" x14ac:dyDescent="0.15">
      <c r="A25" s="31" t="s">
        <v>33</v>
      </c>
      <c r="B25" s="17" t="s">
        <v>34</v>
      </c>
      <c r="C25" s="32">
        <v>383444.5</v>
      </c>
      <c r="D25" s="32">
        <v>71942.8</v>
      </c>
      <c r="E25" s="21">
        <f t="shared" si="4"/>
        <v>18.76224590520923</v>
      </c>
      <c r="F25" s="33">
        <v>403643.17</v>
      </c>
      <c r="G25" s="33">
        <v>86602.77</v>
      </c>
      <c r="H25" s="20">
        <f t="shared" si="5"/>
        <v>21.455279424150795</v>
      </c>
      <c r="I25" s="21">
        <f t="shared" si="2"/>
        <v>14659.970000000001</v>
      </c>
      <c r="J25" s="22">
        <f t="shared" si="6"/>
        <v>120.37725804389044</v>
      </c>
    </row>
    <row r="26" spans="1:10" ht="15.75" customHeight="1" x14ac:dyDescent="0.15">
      <c r="A26" s="31" t="s">
        <v>35</v>
      </c>
      <c r="B26" s="17" t="s">
        <v>36</v>
      </c>
      <c r="C26" s="32">
        <v>87987.1</v>
      </c>
      <c r="D26" s="32">
        <v>12098.2</v>
      </c>
      <c r="E26" s="21">
        <f t="shared" si="4"/>
        <v>13.749970166081162</v>
      </c>
      <c r="F26" s="33">
        <v>89658.1</v>
      </c>
      <c r="G26" s="33">
        <v>12951.62</v>
      </c>
      <c r="H26" s="20">
        <f t="shared" si="5"/>
        <v>14.445565989018281</v>
      </c>
      <c r="I26" s="21">
        <f t="shared" si="2"/>
        <v>853.42000000000007</v>
      </c>
      <c r="J26" s="22">
        <f t="shared" si="6"/>
        <v>107.05410722256204</v>
      </c>
    </row>
    <row r="27" spans="1:10" ht="15.75" customHeight="1" x14ac:dyDescent="0.15">
      <c r="A27" s="31" t="s">
        <v>37</v>
      </c>
      <c r="B27" s="17" t="s">
        <v>38</v>
      </c>
      <c r="C27" s="32">
        <v>257914</v>
      </c>
      <c r="D27" s="32">
        <v>12569.7</v>
      </c>
      <c r="E27" s="21">
        <f t="shared" si="4"/>
        <v>4.8736012779453626</v>
      </c>
      <c r="F27" s="33">
        <v>114478</v>
      </c>
      <c r="G27" s="33">
        <v>13620.53</v>
      </c>
      <c r="H27" s="20">
        <f t="shared" si="5"/>
        <v>11.897945456768987</v>
      </c>
      <c r="I27" s="21">
        <f t="shared" si="2"/>
        <v>1050.83</v>
      </c>
      <c r="J27" s="22">
        <f t="shared" si="6"/>
        <v>108.36002450336922</v>
      </c>
    </row>
    <row r="28" spans="1:10" ht="13.5" customHeight="1" x14ac:dyDescent="0.15">
      <c r="A28" s="28" t="s">
        <v>39</v>
      </c>
      <c r="B28" s="12" t="s">
        <v>40</v>
      </c>
      <c r="C28" s="34">
        <v>71362.100000000006</v>
      </c>
      <c r="D28" s="34">
        <v>17840.599999999999</v>
      </c>
      <c r="E28" s="14">
        <f t="shared" si="4"/>
        <v>25.00010509780401</v>
      </c>
      <c r="F28" s="13">
        <v>78850.5</v>
      </c>
      <c r="G28" s="13">
        <v>19712.7</v>
      </c>
      <c r="H28" s="15">
        <f t="shared" si="5"/>
        <v>25.000095116708206</v>
      </c>
      <c r="I28" s="14">
        <f t="shared" si="2"/>
        <v>1872.1000000000022</v>
      </c>
      <c r="J28" s="16">
        <f t="shared" si="6"/>
        <v>110.49348116094751</v>
      </c>
    </row>
    <row r="29" spans="1:10" ht="18" customHeight="1" x14ac:dyDescent="0.15">
      <c r="A29" s="28" t="s">
        <v>41</v>
      </c>
      <c r="B29" s="12" t="s">
        <v>42</v>
      </c>
      <c r="C29" s="29">
        <v>2888152.8</v>
      </c>
      <c r="D29" s="29">
        <v>480146.5</v>
      </c>
      <c r="E29" s="14">
        <f t="shared" si="4"/>
        <v>16.624691740686298</v>
      </c>
      <c r="F29" s="30">
        <v>2489753.4</v>
      </c>
      <c r="G29" s="30">
        <v>573770.4</v>
      </c>
      <c r="H29" s="15">
        <f t="shared" si="5"/>
        <v>23.045270266525193</v>
      </c>
      <c r="I29" s="14">
        <f t="shared" si="2"/>
        <v>93623.900000000023</v>
      </c>
      <c r="J29" s="16">
        <f t="shared" si="6"/>
        <v>119.49902790085942</v>
      </c>
    </row>
    <row r="30" spans="1:10" ht="17.25" customHeight="1" x14ac:dyDescent="0.15">
      <c r="A30" s="31" t="s">
        <v>43</v>
      </c>
      <c r="B30" s="17" t="s">
        <v>44</v>
      </c>
      <c r="C30" s="32">
        <v>717334.4</v>
      </c>
      <c r="D30" s="32">
        <v>87657.9</v>
      </c>
      <c r="E30" s="21">
        <f t="shared" si="4"/>
        <v>12.219949301190629</v>
      </c>
      <c r="F30" s="33">
        <v>522913.2</v>
      </c>
      <c r="G30" s="33">
        <v>77196.100000000006</v>
      </c>
      <c r="H30" s="20">
        <f t="shared" si="5"/>
        <v>14.762698665858887</v>
      </c>
      <c r="I30" s="21">
        <f t="shared" si="2"/>
        <v>-10461.799999999988</v>
      </c>
      <c r="J30" s="22">
        <f t="shared" si="6"/>
        <v>88.065194352134853</v>
      </c>
    </row>
    <row r="31" spans="1:10" x14ac:dyDescent="0.15">
      <c r="A31" s="31" t="s">
        <v>45</v>
      </c>
      <c r="B31" s="17" t="s">
        <v>46</v>
      </c>
      <c r="C31" s="32">
        <v>1609923.8</v>
      </c>
      <c r="D31" s="32">
        <v>249209.4</v>
      </c>
      <c r="E31" s="21">
        <f t="shared" si="4"/>
        <v>15.479577356394133</v>
      </c>
      <c r="F31" s="33">
        <v>1577716.9</v>
      </c>
      <c r="G31" s="33">
        <v>296628.59999999998</v>
      </c>
      <c r="H31" s="20">
        <f t="shared" si="5"/>
        <v>18.80112965767179</v>
      </c>
      <c r="I31" s="21">
        <f t="shared" si="2"/>
        <v>47419.199999999983</v>
      </c>
      <c r="J31" s="22">
        <f t="shared" si="6"/>
        <v>119.02785368449183</v>
      </c>
    </row>
    <row r="32" spans="1:10" x14ac:dyDescent="0.15">
      <c r="A32" s="28" t="s">
        <v>47</v>
      </c>
      <c r="B32" s="12" t="s">
        <v>48</v>
      </c>
      <c r="C32" s="29">
        <v>24763910.899999999</v>
      </c>
      <c r="D32" s="29">
        <v>3731270.1</v>
      </c>
      <c r="E32" s="14">
        <f t="shared" si="4"/>
        <v>15.067370073601744</v>
      </c>
      <c r="F32" s="30">
        <v>29715561.800000001</v>
      </c>
      <c r="G32" s="30">
        <v>6507508.2000000002</v>
      </c>
      <c r="H32" s="15">
        <f t="shared" si="5"/>
        <v>21.899327509937908</v>
      </c>
      <c r="I32" s="14">
        <f t="shared" si="2"/>
        <v>2776238.1</v>
      </c>
      <c r="J32" s="16">
        <f t="shared" si="6"/>
        <v>174.40464039309296</v>
      </c>
    </row>
    <row r="33" spans="1:13" x14ac:dyDescent="0.15">
      <c r="A33" s="31" t="s">
        <v>49</v>
      </c>
      <c r="B33" s="17" t="s">
        <v>50</v>
      </c>
      <c r="C33" s="32">
        <v>5425242.2999999998</v>
      </c>
      <c r="D33" s="32">
        <v>1376080.1</v>
      </c>
      <c r="E33" s="21">
        <f t="shared" si="4"/>
        <v>25.364398932007148</v>
      </c>
      <c r="F33" s="33">
        <v>5249506.0999999996</v>
      </c>
      <c r="G33" s="33">
        <v>1508869.6</v>
      </c>
      <c r="H33" s="20">
        <f t="shared" si="5"/>
        <v>28.74307737255511</v>
      </c>
      <c r="I33" s="21">
        <f t="shared" si="2"/>
        <v>132789.5</v>
      </c>
      <c r="J33" s="22">
        <f t="shared" si="6"/>
        <v>109.64983797091463</v>
      </c>
    </row>
    <row r="34" spans="1:13" x14ac:dyDescent="0.15">
      <c r="A34" s="31" t="s">
        <v>51</v>
      </c>
      <c r="B34" s="17" t="s">
        <v>52</v>
      </c>
      <c r="C34" s="32">
        <v>1590486.4</v>
      </c>
      <c r="D34" s="32">
        <v>198928.5</v>
      </c>
      <c r="E34" s="21">
        <f t="shared" si="4"/>
        <v>12.507400251897785</v>
      </c>
      <c r="F34" s="33">
        <v>1625646.7</v>
      </c>
      <c r="G34" s="33">
        <v>217752.5</v>
      </c>
      <c r="H34" s="20">
        <f t="shared" si="5"/>
        <v>13.394823118701007</v>
      </c>
      <c r="I34" s="21">
        <f t="shared" si="2"/>
        <v>18824</v>
      </c>
      <c r="J34" s="22">
        <f t="shared" si="6"/>
        <v>109.46269639594126</v>
      </c>
    </row>
    <row r="35" spans="1:13" x14ac:dyDescent="0.15">
      <c r="A35" s="31" t="s">
        <v>53</v>
      </c>
      <c r="B35" s="17" t="s">
        <v>54</v>
      </c>
      <c r="C35" s="32">
        <v>11430449.1</v>
      </c>
      <c r="D35" s="32">
        <v>1361666.4</v>
      </c>
      <c r="E35" s="21">
        <f t="shared" si="4"/>
        <v>11.912623800581903</v>
      </c>
      <c r="F35" s="33">
        <v>15927649.4</v>
      </c>
      <c r="G35" s="33">
        <v>2804639</v>
      </c>
      <c r="H35" s="20">
        <f t="shared" si="5"/>
        <v>17.608618381567339</v>
      </c>
      <c r="I35" s="21">
        <f t="shared" si="2"/>
        <v>1442972.6</v>
      </c>
      <c r="J35" s="22">
        <f t="shared" si="6"/>
        <v>205.97108072873061</v>
      </c>
    </row>
    <row r="36" spans="1:13" x14ac:dyDescent="0.15">
      <c r="A36" s="31" t="s">
        <v>55</v>
      </c>
      <c r="B36" s="17" t="s">
        <v>56</v>
      </c>
      <c r="C36" s="32">
        <v>1942533.8</v>
      </c>
      <c r="D36" s="32">
        <v>84003.1</v>
      </c>
      <c r="E36" s="21">
        <f t="shared" si="4"/>
        <v>4.324408666660009</v>
      </c>
      <c r="F36" s="33">
        <v>1617757.3</v>
      </c>
      <c r="G36" s="33">
        <v>239703.4</v>
      </c>
      <c r="H36" s="20">
        <f t="shared" si="5"/>
        <v>14.817018597288975</v>
      </c>
      <c r="I36" s="21">
        <f t="shared" si="2"/>
        <v>155700.29999999999</v>
      </c>
      <c r="J36" s="22">
        <f t="shared" si="6"/>
        <v>285.35065967803564</v>
      </c>
    </row>
    <row r="37" spans="1:13" x14ac:dyDescent="0.15">
      <c r="A37" s="28" t="s">
        <v>57</v>
      </c>
      <c r="B37" s="12" t="s">
        <v>58</v>
      </c>
      <c r="C37" s="29">
        <v>15231347</v>
      </c>
      <c r="D37" s="29">
        <v>1449409.6</v>
      </c>
      <c r="E37" s="14">
        <f t="shared" si="4"/>
        <v>9.5159646746935778</v>
      </c>
      <c r="F37" s="30">
        <v>16829868</v>
      </c>
      <c r="G37" s="30">
        <v>2039309.5</v>
      </c>
      <c r="H37" s="15">
        <f t="shared" si="5"/>
        <v>12.117204365476901</v>
      </c>
      <c r="I37" s="14">
        <f t="shared" si="2"/>
        <v>589899.89999999991</v>
      </c>
      <c r="J37" s="16">
        <f t="shared" si="6"/>
        <v>140.69932336587254</v>
      </c>
    </row>
    <row r="38" spans="1:13" x14ac:dyDescent="0.15">
      <c r="A38" s="28" t="s">
        <v>59</v>
      </c>
      <c r="B38" s="12" t="s">
        <v>60</v>
      </c>
      <c r="C38" s="29">
        <v>449340.4</v>
      </c>
      <c r="D38" s="29">
        <v>41735.1</v>
      </c>
      <c r="E38" s="14">
        <f t="shared" si="4"/>
        <v>9.2880809292910218</v>
      </c>
      <c r="F38" s="30">
        <v>673026.4</v>
      </c>
      <c r="G38" s="30">
        <v>50730.2</v>
      </c>
      <c r="H38" s="15">
        <f t="shared" si="5"/>
        <v>7.5376240813138971</v>
      </c>
      <c r="I38" s="14">
        <f t="shared" si="2"/>
        <v>8995.0999999999985</v>
      </c>
      <c r="J38" s="16">
        <f t="shared" si="6"/>
        <v>121.55284161293491</v>
      </c>
    </row>
    <row r="39" spans="1:13" x14ac:dyDescent="0.15">
      <c r="A39" s="28" t="s">
        <v>61</v>
      </c>
      <c r="B39" s="12" t="s">
        <v>62</v>
      </c>
      <c r="C39" s="29">
        <v>37230104.700000003</v>
      </c>
      <c r="D39" s="29">
        <v>7772945.2999999998</v>
      </c>
      <c r="E39" s="14">
        <f t="shared" si="4"/>
        <v>20.878118293339099</v>
      </c>
      <c r="F39" s="30">
        <v>38194051.5</v>
      </c>
      <c r="G39" s="30">
        <v>8556430.1999999993</v>
      </c>
      <c r="H39" s="15">
        <f t="shared" si="5"/>
        <v>22.40252045531226</v>
      </c>
      <c r="I39" s="14">
        <f t="shared" si="2"/>
        <v>783484.89999999944</v>
      </c>
      <c r="J39" s="16">
        <f t="shared" si="6"/>
        <v>110.07963995321053</v>
      </c>
    </row>
    <row r="40" spans="1:13" x14ac:dyDescent="0.15">
      <c r="A40" s="28" t="s">
        <v>63</v>
      </c>
      <c r="B40" s="12" t="s">
        <v>64</v>
      </c>
      <c r="C40" s="29">
        <v>4094603.4</v>
      </c>
      <c r="D40" s="29">
        <v>496388</v>
      </c>
      <c r="E40" s="14">
        <f t="shared" si="4"/>
        <v>12.122981190315038</v>
      </c>
      <c r="F40" s="30">
        <v>4991392</v>
      </c>
      <c r="G40" s="30">
        <v>968366</v>
      </c>
      <c r="H40" s="15">
        <f t="shared" si="5"/>
        <v>19.400720280034108</v>
      </c>
      <c r="I40" s="14">
        <f t="shared" si="2"/>
        <v>471978</v>
      </c>
      <c r="J40" s="16">
        <f t="shared" si="6"/>
        <v>195.08247580521689</v>
      </c>
    </row>
    <row r="41" spans="1:13" x14ac:dyDescent="0.15">
      <c r="A41" s="28" t="s">
        <v>65</v>
      </c>
      <c r="B41" s="12" t="s">
        <v>66</v>
      </c>
      <c r="C41" s="29">
        <v>19868574.399999999</v>
      </c>
      <c r="D41" s="29">
        <v>5380794.2000000002</v>
      </c>
      <c r="E41" s="14">
        <f t="shared" si="4"/>
        <v>27.081933971065386</v>
      </c>
      <c r="F41" s="30">
        <v>21065995.300000001</v>
      </c>
      <c r="G41" s="30">
        <v>6179507.2000000002</v>
      </c>
      <c r="H41" s="15">
        <f t="shared" si="5"/>
        <v>29.33403863429135</v>
      </c>
      <c r="I41" s="14">
        <f t="shared" si="2"/>
        <v>798713</v>
      </c>
      <c r="J41" s="16">
        <f t="shared" si="6"/>
        <v>114.84377529250236</v>
      </c>
    </row>
    <row r="42" spans="1:13" x14ac:dyDescent="0.15">
      <c r="A42" s="28" t="s">
        <v>67</v>
      </c>
      <c r="B42" s="12" t="s">
        <v>68</v>
      </c>
      <c r="C42" s="29">
        <v>30327935.600000001</v>
      </c>
      <c r="D42" s="29">
        <v>6916285.7000000002</v>
      </c>
      <c r="E42" s="14">
        <f t="shared" si="4"/>
        <v>22.804999955222801</v>
      </c>
      <c r="F42" s="30">
        <v>36374997.200000003</v>
      </c>
      <c r="G42" s="30">
        <v>8439434.3000000007</v>
      </c>
      <c r="H42" s="15">
        <f t="shared" si="5"/>
        <v>23.201195737824001</v>
      </c>
      <c r="I42" s="14">
        <f t="shared" si="2"/>
        <v>1523148.6000000006</v>
      </c>
      <c r="J42" s="16">
        <f t="shared" si="6"/>
        <v>122.02263853848608</v>
      </c>
    </row>
    <row r="43" spans="1:13" x14ac:dyDescent="0.15">
      <c r="A43" s="28" t="s">
        <v>69</v>
      </c>
      <c r="B43" s="12" t="s">
        <v>70</v>
      </c>
      <c r="C43" s="29">
        <v>2560512</v>
      </c>
      <c r="D43" s="29">
        <v>442398.6</v>
      </c>
      <c r="E43" s="14">
        <f t="shared" si="4"/>
        <v>17.277739764547089</v>
      </c>
      <c r="F43" s="30">
        <v>3046481.2</v>
      </c>
      <c r="G43" s="30">
        <v>233511.8</v>
      </c>
      <c r="H43" s="15">
        <f t="shared" si="5"/>
        <v>7.6649677010972512</v>
      </c>
      <c r="I43" s="14">
        <f t="shared" si="2"/>
        <v>-208886.8</v>
      </c>
      <c r="J43" s="16">
        <f t="shared" si="6"/>
        <v>52.783123635563044</v>
      </c>
    </row>
    <row r="44" spans="1:13" x14ac:dyDescent="0.15">
      <c r="A44" s="28" t="s">
        <v>71</v>
      </c>
      <c r="B44" s="12" t="s">
        <v>72</v>
      </c>
      <c r="C44" s="29">
        <v>388790.8</v>
      </c>
      <c r="D44" s="29">
        <v>271859.40000000002</v>
      </c>
      <c r="E44" s="14">
        <f t="shared" si="4"/>
        <v>69.924339773472013</v>
      </c>
      <c r="F44" s="30">
        <v>396505.8</v>
      </c>
      <c r="G44" s="30">
        <v>301279.7</v>
      </c>
      <c r="H44" s="15">
        <f t="shared" si="5"/>
        <v>75.983680440487888</v>
      </c>
      <c r="I44" s="14">
        <f t="shared" si="2"/>
        <v>29420.299999999988</v>
      </c>
      <c r="J44" s="16">
        <f t="shared" si="6"/>
        <v>110.82188072216741</v>
      </c>
    </row>
    <row r="45" spans="1:13" x14ac:dyDescent="0.15">
      <c r="A45" s="28"/>
      <c r="B45" s="12" t="s">
        <v>73</v>
      </c>
      <c r="C45" s="15">
        <f>C44+C43+C42+C41+C40+C39</f>
        <v>94470520.900000006</v>
      </c>
      <c r="D45" s="15">
        <f>D44+D43+D42+D41+D40+D39</f>
        <v>21280671.199999999</v>
      </c>
      <c r="E45" s="14">
        <f t="shared" si="4"/>
        <v>22.52625580685244</v>
      </c>
      <c r="F45" s="15">
        <f>F44+F43+F42+F41+F40+F39</f>
        <v>104069423</v>
      </c>
      <c r="G45" s="15">
        <f>G44+G43+G42+G41+G40+G39</f>
        <v>24678529.199999999</v>
      </c>
      <c r="H45" s="15">
        <f t="shared" si="5"/>
        <v>23.713525537659606</v>
      </c>
      <c r="I45" s="14">
        <f t="shared" si="2"/>
        <v>3397858</v>
      </c>
      <c r="J45" s="16">
        <f>G45/D45*100</f>
        <v>115.96687420272723</v>
      </c>
    </row>
    <row r="46" spans="1:13" s="37" customFormat="1" x14ac:dyDescent="0.15">
      <c r="A46" s="35" t="s">
        <v>74</v>
      </c>
      <c r="B46" s="36" t="s">
        <v>75</v>
      </c>
      <c r="C46" s="29">
        <v>7959</v>
      </c>
      <c r="D46" s="29">
        <v>1762.8</v>
      </c>
      <c r="E46" s="14">
        <f t="shared" si="4"/>
        <v>22.14851111948737</v>
      </c>
      <c r="F46" s="30">
        <v>6202.4</v>
      </c>
      <c r="G46" s="30">
        <v>880</v>
      </c>
      <c r="H46" s="15">
        <f t="shared" si="5"/>
        <v>14.18805623629563</v>
      </c>
      <c r="I46" s="14">
        <f t="shared" si="2"/>
        <v>-882.8</v>
      </c>
      <c r="J46" s="16">
        <f>G46/D46*100</f>
        <v>49.920580894032227</v>
      </c>
    </row>
    <row r="47" spans="1:13" x14ac:dyDescent="0.15">
      <c r="A47" s="28" t="s">
        <v>76</v>
      </c>
      <c r="B47" s="12" t="s">
        <v>77</v>
      </c>
      <c r="C47" s="29">
        <v>5686585.4000000004</v>
      </c>
      <c r="D47" s="29">
        <v>1237000.2</v>
      </c>
      <c r="E47" s="14">
        <f t="shared" si="4"/>
        <v>21.752952131871613</v>
      </c>
      <c r="F47" s="30">
        <v>6505929.6399999997</v>
      </c>
      <c r="G47" s="30">
        <v>1469245.5</v>
      </c>
      <c r="H47" s="15">
        <f t="shared" si="5"/>
        <v>22.583175369231324</v>
      </c>
      <c r="I47" s="14">
        <f t="shared" si="2"/>
        <v>232245.30000000005</v>
      </c>
      <c r="J47" s="16">
        <f t="shared" si="6"/>
        <v>118.77487974537111</v>
      </c>
      <c r="M47" s="64"/>
    </row>
    <row r="48" spans="1:13" x14ac:dyDescent="0.15">
      <c r="A48" s="38"/>
      <c r="B48" s="39" t="s">
        <v>78</v>
      </c>
      <c r="C48" s="40">
        <v>-8039319</v>
      </c>
      <c r="D48" s="15">
        <f>-D50</f>
        <v>5729567</v>
      </c>
      <c r="E48" s="15"/>
      <c r="F48" s="15">
        <f>-F50</f>
        <v>-12847051.699999999</v>
      </c>
      <c r="G48" s="15">
        <f>-G50</f>
        <v>-2748482.4000000004</v>
      </c>
      <c r="H48" s="15"/>
      <c r="I48" s="14">
        <f>G48-D48</f>
        <v>-8478049.4000000004</v>
      </c>
      <c r="J48" s="16"/>
    </row>
    <row r="49" spans="1:10" s="43" customFormat="1" x14ac:dyDescent="0.15">
      <c r="A49" s="41"/>
      <c r="B49" s="42"/>
      <c r="C49" s="14"/>
      <c r="D49" s="14"/>
      <c r="E49" s="14"/>
      <c r="F49" s="15"/>
      <c r="G49" s="15"/>
      <c r="H49" s="15"/>
      <c r="I49" s="14"/>
      <c r="J49" s="16"/>
    </row>
    <row r="50" spans="1:10" x14ac:dyDescent="0.15">
      <c r="A50" s="31"/>
      <c r="B50" s="12" t="s">
        <v>79</v>
      </c>
      <c r="C50" s="14">
        <f>C51+C52+C54+C55+C56+C57+C58+C53+C59</f>
        <v>8039319</v>
      </c>
      <c r="D50" s="14">
        <f>D51+D52+D54+D55+D56+D57+D58+D53+D59</f>
        <v>-5729567</v>
      </c>
      <c r="E50" s="14"/>
      <c r="F50" s="15">
        <f>F51+F52+F53+F54+F55+F56+F57+F58+F59</f>
        <v>12847051.699999999</v>
      </c>
      <c r="G50" s="15">
        <f>G51+G52+G53+G54+G55+G56+G57+G58+G59</f>
        <v>2748482.4000000004</v>
      </c>
      <c r="H50" s="15"/>
      <c r="I50" s="14">
        <f t="shared" ref="I50:I63" si="7">G50-D50</f>
        <v>8478049.4000000004</v>
      </c>
      <c r="J50" s="16"/>
    </row>
    <row r="51" spans="1:10" x14ac:dyDescent="0.15">
      <c r="A51" s="44"/>
      <c r="B51" s="45" t="s">
        <v>80</v>
      </c>
      <c r="C51" s="21">
        <v>-27500</v>
      </c>
      <c r="D51" s="21">
        <v>0</v>
      </c>
      <c r="E51" s="21"/>
      <c r="F51" s="20">
        <v>972500</v>
      </c>
      <c r="G51" s="20">
        <v>0</v>
      </c>
      <c r="H51" s="20"/>
      <c r="I51" s="21">
        <f t="shared" si="7"/>
        <v>0</v>
      </c>
      <c r="J51" s="16"/>
    </row>
    <row r="52" spans="1:10" ht="13.5" customHeight="1" x14ac:dyDescent="0.15">
      <c r="A52" s="44"/>
      <c r="B52" s="45" t="s">
        <v>81</v>
      </c>
      <c r="C52" s="21">
        <v>-257923.5</v>
      </c>
      <c r="D52" s="21">
        <v>0</v>
      </c>
      <c r="E52" s="21"/>
      <c r="F52" s="20">
        <v>-128961.8</v>
      </c>
      <c r="G52" s="20">
        <v>0</v>
      </c>
      <c r="H52" s="20"/>
      <c r="I52" s="21">
        <f t="shared" si="7"/>
        <v>0</v>
      </c>
      <c r="J52" s="16"/>
    </row>
    <row r="53" spans="1:10" x14ac:dyDescent="0.15">
      <c r="A53" s="44"/>
      <c r="B53" s="45" t="s">
        <v>82</v>
      </c>
      <c r="C53" s="21">
        <v>8224446.0999999996</v>
      </c>
      <c r="D53" s="21">
        <v>-6038600.2999999998</v>
      </c>
      <c r="E53" s="21"/>
      <c r="F53" s="20">
        <v>11943221.5</v>
      </c>
      <c r="G53" s="20">
        <v>1791222.3</v>
      </c>
      <c r="H53" s="20"/>
      <c r="I53" s="21">
        <f t="shared" si="7"/>
        <v>7829822.5999999996</v>
      </c>
      <c r="J53" s="16"/>
    </row>
    <row r="54" spans="1:10" x14ac:dyDescent="0.15">
      <c r="A54" s="44"/>
      <c r="B54" s="45" t="s">
        <v>83</v>
      </c>
      <c r="C54" s="21">
        <v>0</v>
      </c>
      <c r="D54" s="21">
        <v>-4800000</v>
      </c>
      <c r="E54" s="21"/>
      <c r="F54" s="20">
        <v>0</v>
      </c>
      <c r="G54" s="20">
        <v>-300000</v>
      </c>
      <c r="H54" s="20"/>
      <c r="I54" s="21">
        <f t="shared" si="7"/>
        <v>4500000</v>
      </c>
      <c r="J54" s="16"/>
    </row>
    <row r="55" spans="1:10" x14ac:dyDescent="0.15">
      <c r="A55" s="44"/>
      <c r="B55" s="45" t="s">
        <v>84</v>
      </c>
      <c r="C55" s="20">
        <v>5000</v>
      </c>
      <c r="D55" s="20">
        <v>52.3</v>
      </c>
      <c r="E55" s="21"/>
      <c r="F55" s="20">
        <v>0</v>
      </c>
      <c r="G55" s="20">
        <v>10255</v>
      </c>
      <c r="H55" s="20"/>
      <c r="I55" s="21">
        <f t="shared" si="7"/>
        <v>10202.700000000001</v>
      </c>
      <c r="J55" s="16"/>
    </row>
    <row r="56" spans="1:10" x14ac:dyDescent="0.15">
      <c r="A56" s="44"/>
      <c r="B56" s="45" t="s">
        <v>85</v>
      </c>
      <c r="C56" s="20">
        <v>-40484.6</v>
      </c>
      <c r="D56" s="20">
        <v>0</v>
      </c>
      <c r="E56" s="21"/>
      <c r="F56" s="20">
        <v>0</v>
      </c>
      <c r="G56" s="20">
        <v>0</v>
      </c>
      <c r="H56" s="20"/>
      <c r="I56" s="21">
        <f t="shared" si="7"/>
        <v>0</v>
      </c>
      <c r="J56" s="16"/>
    </row>
    <row r="57" spans="1:10" x14ac:dyDescent="0.15">
      <c r="A57" s="44"/>
      <c r="B57" s="45" t="s">
        <v>86</v>
      </c>
      <c r="C57" s="46">
        <v>135781</v>
      </c>
      <c r="D57" s="46">
        <v>0</v>
      </c>
      <c r="E57" s="21"/>
      <c r="F57" s="20">
        <v>60292</v>
      </c>
      <c r="G57" s="20">
        <v>0</v>
      </c>
      <c r="H57" s="20"/>
      <c r="I57" s="21">
        <f t="shared" si="7"/>
        <v>0</v>
      </c>
      <c r="J57" s="16"/>
    </row>
    <row r="58" spans="1:10" x14ac:dyDescent="0.15">
      <c r="A58" s="47"/>
      <c r="B58" s="48" t="s">
        <v>87</v>
      </c>
      <c r="C58" s="46">
        <v>0</v>
      </c>
      <c r="D58" s="46">
        <v>5108981</v>
      </c>
      <c r="E58" s="21"/>
      <c r="F58" s="20">
        <v>0</v>
      </c>
      <c r="G58" s="20">
        <v>1847005.1</v>
      </c>
      <c r="H58" s="20"/>
      <c r="I58" s="21">
        <f t="shared" si="7"/>
        <v>-3261975.9</v>
      </c>
      <c r="J58" s="16"/>
    </row>
    <row r="59" spans="1:10" x14ac:dyDescent="0.15">
      <c r="A59" s="47"/>
      <c r="B59" s="48" t="s">
        <v>88</v>
      </c>
      <c r="C59" s="46">
        <v>0</v>
      </c>
      <c r="D59" s="46">
        <v>0</v>
      </c>
      <c r="E59" s="21"/>
      <c r="F59" s="20">
        <v>0</v>
      </c>
      <c r="G59" s="20">
        <v>-600000</v>
      </c>
      <c r="H59" s="20"/>
      <c r="I59" s="21">
        <f t="shared" si="7"/>
        <v>-600000</v>
      </c>
      <c r="J59" s="16"/>
    </row>
    <row r="60" spans="1:10" x14ac:dyDescent="0.15">
      <c r="A60" s="49"/>
      <c r="B60" s="50"/>
      <c r="C60" s="51"/>
      <c r="D60" s="51"/>
      <c r="E60" s="52"/>
      <c r="F60" s="53"/>
      <c r="G60" s="53"/>
      <c r="H60" s="53"/>
      <c r="I60" s="52"/>
      <c r="J60" s="52"/>
    </row>
    <row r="61" spans="1:10" x14ac:dyDescent="0.15">
      <c r="A61" s="47"/>
      <c r="B61" s="54" t="s">
        <v>89</v>
      </c>
      <c r="C61" s="55"/>
      <c r="D61" s="26">
        <v>2805212.3</v>
      </c>
      <c r="E61" s="55"/>
      <c r="F61" s="15"/>
      <c r="G61" s="20">
        <v>2946295.7</v>
      </c>
      <c r="H61" s="15"/>
      <c r="I61" s="56">
        <f t="shared" si="7"/>
        <v>141083.40000000037</v>
      </c>
      <c r="J61" s="57"/>
    </row>
    <row r="62" spans="1:10" x14ac:dyDescent="0.15">
      <c r="A62" s="47"/>
      <c r="B62" s="58" t="s">
        <v>90</v>
      </c>
      <c r="C62" s="26"/>
      <c r="D62" s="26">
        <f>D61/C10*100</f>
        <v>2.0936193366711766</v>
      </c>
      <c r="E62" s="55"/>
      <c r="F62" s="15"/>
      <c r="G62" s="20">
        <f>G61/F10*100</f>
        <v>2.1824730764834213</v>
      </c>
      <c r="H62" s="20"/>
      <c r="I62" s="56"/>
      <c r="J62" s="57"/>
    </row>
    <row r="63" spans="1:10" x14ac:dyDescent="0.15">
      <c r="A63" s="47"/>
      <c r="B63" s="48" t="s">
        <v>91</v>
      </c>
      <c r="C63" s="26"/>
      <c r="D63" s="26">
        <v>55000</v>
      </c>
      <c r="E63" s="26"/>
      <c r="F63" s="20"/>
      <c r="G63" s="20">
        <v>27500</v>
      </c>
      <c r="H63" s="20"/>
      <c r="I63" s="56">
        <f t="shared" si="7"/>
        <v>-27500</v>
      </c>
      <c r="J63" s="57"/>
    </row>
    <row r="64" spans="1:10" x14ac:dyDescent="0.15">
      <c r="A64" s="47"/>
      <c r="B64" s="48" t="s">
        <v>90</v>
      </c>
      <c r="C64" s="26"/>
      <c r="D64" s="59">
        <f>D63/C10*100</f>
        <v>4.1048252753246063E-2</v>
      </c>
      <c r="E64" s="26"/>
      <c r="F64" s="20"/>
      <c r="G64" s="60">
        <f>G63/F10*100</f>
        <v>2.0370667344521486E-2</v>
      </c>
      <c r="H64" s="20"/>
      <c r="I64" s="56"/>
      <c r="J64" s="56"/>
    </row>
    <row r="65" spans="1:10" x14ac:dyDescent="0.15">
      <c r="A65" s="65"/>
      <c r="B65" s="66"/>
      <c r="C65" s="66"/>
      <c r="D65" s="66"/>
      <c r="E65" s="66"/>
      <c r="F65" s="66"/>
      <c r="G65" s="66"/>
      <c r="H65" s="66"/>
      <c r="I65" s="66"/>
      <c r="J65" s="67"/>
    </row>
    <row r="66" spans="1:10" x14ac:dyDescent="0.15">
      <c r="A66" s="47"/>
      <c r="B66" s="48" t="s">
        <v>92</v>
      </c>
      <c r="C66" s="26"/>
      <c r="D66" s="26">
        <v>42626843.700000003</v>
      </c>
      <c r="E66" s="26"/>
      <c r="F66" s="20"/>
      <c r="G66" s="20">
        <v>21840497.199999999</v>
      </c>
      <c r="H66" s="20"/>
      <c r="I66" s="56">
        <f>G66-D66</f>
        <v>-20786346.500000004</v>
      </c>
      <c r="J66" s="56"/>
    </row>
    <row r="67" spans="1:10" x14ac:dyDescent="0.15">
      <c r="A67" s="61"/>
      <c r="F67" s="62"/>
      <c r="G67" s="62"/>
    </row>
    <row r="68" spans="1:10" x14ac:dyDescent="0.15">
      <c r="G68" s="62"/>
    </row>
    <row r="69" spans="1:10" x14ac:dyDescent="0.15">
      <c r="G69" s="63"/>
    </row>
    <row r="72" spans="1:10" x14ac:dyDescent="0.15">
      <c r="F72" s="62"/>
    </row>
  </sheetData>
  <mergeCells count="16">
    <mergeCell ref="A65:J65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78740157480314965" bottom="0.39370078740157483" header="0.51181102362204722" footer="0.35433070866141736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cp:lastPrinted>2021-04-27T07:08:00Z</cp:lastPrinted>
  <dcterms:created xsi:type="dcterms:W3CDTF">2021-04-22T11:49:25Z</dcterms:created>
  <dcterms:modified xsi:type="dcterms:W3CDTF">2021-04-28T07:27:15Z</dcterms:modified>
</cp:coreProperties>
</file>