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4.2021" sheetId="1" r:id="rId1"/>
  </sheets>
  <calcPr calcId="145621"/>
</workbook>
</file>

<file path=xl/calcChain.xml><?xml version="1.0" encoding="utf-8"?>
<calcChain xmlns="http://schemas.openxmlformats.org/spreadsheetml/2006/main">
  <c r="D65" i="1" l="1"/>
  <c r="I64" i="1"/>
  <c r="D63" i="1"/>
  <c r="I62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C47" i="1"/>
  <c r="I46" i="1"/>
  <c r="H46" i="1"/>
  <c r="E46" i="1"/>
  <c r="J45" i="1"/>
  <c r="I45" i="1"/>
  <c r="H45" i="1"/>
  <c r="E45" i="1"/>
  <c r="G44" i="1"/>
  <c r="J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J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G10" i="1"/>
  <c r="J10" i="1" s="1"/>
  <c r="F10" i="1"/>
  <c r="G65" i="1" s="1"/>
  <c r="E10" i="1"/>
  <c r="F9" i="1"/>
  <c r="E9" i="1"/>
  <c r="D9" i="1"/>
  <c r="D47" i="1" s="1"/>
  <c r="C9" i="1"/>
  <c r="H10" i="1" l="1"/>
  <c r="H21" i="1"/>
  <c r="H44" i="1"/>
  <c r="G63" i="1"/>
  <c r="G9" i="1"/>
  <c r="I10" i="1"/>
  <c r="I21" i="1"/>
  <c r="I44" i="1"/>
  <c r="I9" i="1" l="1"/>
  <c r="H9" i="1"/>
  <c r="G47" i="1"/>
  <c r="I47" i="1" s="1"/>
  <c r="J9" i="1"/>
</calcChain>
</file>

<file path=xl/sharedStrings.xml><?xml version="1.0" encoding="utf-8"?>
<sst xmlns="http://schemas.openxmlformats.org/spreadsheetml/2006/main" count="98" uniqueCount="94">
  <si>
    <t>Информация об исполнении консолидированного бюджета Ленинградской области на 01.04.2021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</si>
  <si>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</si>
  <si>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</si>
  <si>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</si>
  <si>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</si>
  <si>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01.04.2020.</t>
  </si>
  <si>
    <t>на 01.04.2021.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</si>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</sst>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81">
    <xf numFmtId="0" fontId="0" fillId="0" borderId="0" xfId="0"/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7"/>
  <sheetViews>
    <sheetView tabSelected="1" topLeftCell="A25" zoomScale="80" zoomScaleNormal="80" workbookViewId="0">
      <selection activeCell="A67" sqref="A67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G1" s="68" t="s">
        <v>93</v>
      </c>
      <c r="H1" s="68"/>
      <c r="I1" s="68"/>
      <c r="J1" s="68"/>
    </row>
    <row r="2" spans="1:10" ht="15.75" x14ac:dyDescent="0.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2"/>
      <c r="B4" s="3"/>
      <c r="C4" s="4"/>
      <c r="D4" s="3"/>
      <c r="E4" s="3"/>
      <c r="F4" s="3"/>
      <c r="G4" s="3"/>
      <c r="H4" s="3"/>
      <c r="I4" s="5"/>
      <c r="J4" s="6" t="s">
        <v>2</v>
      </c>
    </row>
    <row r="5" spans="1:10" x14ac:dyDescent="0.2">
      <c r="A5" s="66" t="s">
        <v>3</v>
      </c>
      <c r="B5" s="66" t="s">
        <v>4</v>
      </c>
      <c r="C5" s="72" t="s">
        <v>5</v>
      </c>
      <c r="D5" s="73"/>
      <c r="E5" s="74"/>
      <c r="F5" s="75" t="s">
        <v>6</v>
      </c>
      <c r="G5" s="76"/>
      <c r="H5" s="77"/>
      <c r="I5" s="66" t="s">
        <v>7</v>
      </c>
      <c r="J5" s="78" t="s">
        <v>8</v>
      </c>
    </row>
    <row r="6" spans="1:10" x14ac:dyDescent="0.2">
      <c r="A6" s="71"/>
      <c r="B6" s="71"/>
      <c r="C6" s="64" t="s">
        <v>9</v>
      </c>
      <c r="D6" s="64" t="s">
        <v>10</v>
      </c>
      <c r="E6" s="64" t="s">
        <v>11</v>
      </c>
      <c r="F6" s="66" t="s">
        <v>9</v>
      </c>
      <c r="G6" s="66" t="s">
        <v>10</v>
      </c>
      <c r="H6" s="64" t="s">
        <v>11</v>
      </c>
      <c r="I6" s="71"/>
      <c r="J6" s="79"/>
    </row>
    <row r="7" spans="1:10" ht="15.75" customHeight="1" x14ac:dyDescent="0.2">
      <c r="A7" s="67"/>
      <c r="B7" s="67"/>
      <c r="C7" s="65"/>
      <c r="D7" s="65"/>
      <c r="E7" s="65"/>
      <c r="F7" s="67"/>
      <c r="G7" s="67"/>
      <c r="H7" s="65"/>
      <c r="I7" s="67"/>
      <c r="J7" s="80"/>
    </row>
    <row r="8" spans="1:10" ht="12.75" customHeight="1" x14ac:dyDescent="0.2">
      <c r="A8" s="7">
        <v>1</v>
      </c>
      <c r="B8" s="7">
        <v>2</v>
      </c>
      <c r="C8" s="7">
        <v>3</v>
      </c>
      <c r="D8" s="7">
        <v>4</v>
      </c>
      <c r="E8" s="7" t="s">
        <v>12</v>
      </c>
      <c r="F8" s="7">
        <v>6</v>
      </c>
      <c r="G8" s="7">
        <v>7</v>
      </c>
      <c r="H8" s="7" t="s">
        <v>13</v>
      </c>
      <c r="I8" s="7" t="s">
        <v>14</v>
      </c>
      <c r="J8" s="8" t="s">
        <v>15</v>
      </c>
    </row>
    <row r="9" spans="1:10" x14ac:dyDescent="0.2">
      <c r="A9" s="9"/>
      <c r="B9" s="10" t="s">
        <v>16</v>
      </c>
      <c r="C9" s="11">
        <f>C10+C18</f>
        <v>180328643.80000001</v>
      </c>
      <c r="D9" s="11">
        <f>D10+D18</f>
        <v>42311524</v>
      </c>
      <c r="E9" s="12">
        <f>D9/C9*100</f>
        <v>23.463562475924302</v>
      </c>
      <c r="F9" s="11">
        <f>F10+F18</f>
        <v>188880672.80000001</v>
      </c>
      <c r="G9" s="11">
        <f>G10+G18</f>
        <v>41254246.800000004</v>
      </c>
      <c r="H9" s="13">
        <f t="shared" ref="H9:H19" si="0">G9/F9*100</f>
        <v>21.841433635554054</v>
      </c>
      <c r="I9" s="13">
        <f>G9-D9</f>
        <v>-1057277.1999999955</v>
      </c>
      <c r="J9" s="13">
        <f>G9/D9*100</f>
        <v>97.501207472460706</v>
      </c>
    </row>
    <row r="10" spans="1:10" x14ac:dyDescent="0.2">
      <c r="A10" s="9"/>
      <c r="B10" s="14" t="s">
        <v>17</v>
      </c>
      <c r="C10" s="15">
        <v>167697238.80000001</v>
      </c>
      <c r="D10" s="15">
        <v>40323090.200000003</v>
      </c>
      <c r="E10" s="16">
        <f t="shared" ref="E10:E19" si="1">D10/C10*100</f>
        <v>24.045172412224595</v>
      </c>
      <c r="F10" s="15">
        <f>F11+F17</f>
        <v>168194273</v>
      </c>
      <c r="G10" s="15">
        <f>G11+G17</f>
        <v>37605505.200000003</v>
      </c>
      <c r="H10" s="17">
        <f t="shared" si="0"/>
        <v>22.358374354399096</v>
      </c>
      <c r="I10" s="16">
        <f t="shared" ref="I10:I19" si="2">G10-D10</f>
        <v>-2717585</v>
      </c>
      <c r="J10" s="16">
        <f t="shared" ref="J10:J19" si="3">G10/D10*100</f>
        <v>93.260474367115847</v>
      </c>
    </row>
    <row r="11" spans="1:10" x14ac:dyDescent="0.2">
      <c r="A11" s="9"/>
      <c r="B11" s="14" t="s">
        <v>18</v>
      </c>
      <c r="C11" s="15">
        <v>160467025.5</v>
      </c>
      <c r="D11" s="15">
        <v>36614496.100000001</v>
      </c>
      <c r="E11" s="16">
        <f t="shared" si="1"/>
        <v>22.817457970516191</v>
      </c>
      <c r="F11" s="15">
        <v>161033030.30000001</v>
      </c>
      <c r="G11" s="15">
        <v>35411895.700000003</v>
      </c>
      <c r="H11" s="17">
        <f t="shared" si="0"/>
        <v>21.990454774420275</v>
      </c>
      <c r="I11" s="16">
        <f t="shared" si="2"/>
        <v>-1202600.3999999985</v>
      </c>
      <c r="J11" s="16">
        <f t="shared" si="3"/>
        <v>96.715507440781096</v>
      </c>
    </row>
    <row r="12" spans="1:10" x14ac:dyDescent="0.2">
      <c r="A12" s="9"/>
      <c r="B12" s="14" t="s">
        <v>19</v>
      </c>
      <c r="C12" s="18">
        <v>62527931.299999997</v>
      </c>
      <c r="D12" s="16">
        <v>16404207.1</v>
      </c>
      <c r="E12" s="16">
        <f t="shared" si="1"/>
        <v>26.235006914421938</v>
      </c>
      <c r="F12" s="15">
        <v>63279700</v>
      </c>
      <c r="G12" s="15">
        <v>15425922.800000001</v>
      </c>
      <c r="H12" s="17">
        <f t="shared" si="0"/>
        <v>24.377363988767332</v>
      </c>
      <c r="I12" s="16">
        <f t="shared" si="2"/>
        <v>-978284.29999999888</v>
      </c>
      <c r="J12" s="16">
        <f t="shared" si="3"/>
        <v>94.036381679185226</v>
      </c>
    </row>
    <row r="13" spans="1:10" x14ac:dyDescent="0.2">
      <c r="A13" s="9"/>
      <c r="B13" s="19" t="s">
        <v>20</v>
      </c>
      <c r="C13" s="20">
        <v>49319845.200000003</v>
      </c>
      <c r="D13" s="18">
        <v>10620878.449999999</v>
      </c>
      <c r="E13" s="16">
        <f t="shared" si="1"/>
        <v>21.534695429254914</v>
      </c>
      <c r="F13" s="15">
        <v>49035354.5</v>
      </c>
      <c r="G13" s="15">
        <v>10145089.300000001</v>
      </c>
      <c r="H13" s="17">
        <f t="shared" si="0"/>
        <v>20.689336099324009</v>
      </c>
      <c r="I13" s="16">
        <f t="shared" si="2"/>
        <v>-475789.14999999851</v>
      </c>
      <c r="J13" s="16">
        <f t="shared" si="3"/>
        <v>95.520246726860918</v>
      </c>
    </row>
    <row r="14" spans="1:10" ht="15" customHeight="1" x14ac:dyDescent="0.2">
      <c r="A14" s="9"/>
      <c r="B14" s="21" t="s">
        <v>21</v>
      </c>
      <c r="C14" s="20">
        <v>30960654.600000001</v>
      </c>
      <c r="D14" s="18">
        <v>5664778</v>
      </c>
      <c r="E14" s="16">
        <f t="shared" si="1"/>
        <v>18.296699708668303</v>
      </c>
      <c r="F14" s="15">
        <v>29935530.600000001</v>
      </c>
      <c r="G14" s="15">
        <v>5514986.5</v>
      </c>
      <c r="H14" s="17">
        <f>G14/F14*100</f>
        <v>18.422878731269254</v>
      </c>
      <c r="I14" s="16">
        <f t="shared" si="2"/>
        <v>-149791.5</v>
      </c>
      <c r="J14" s="16">
        <f t="shared" si="3"/>
        <v>97.355739271689018</v>
      </c>
    </row>
    <row r="15" spans="1:10" ht="15" customHeight="1" x14ac:dyDescent="0.2">
      <c r="A15" s="9"/>
      <c r="B15" s="21" t="s">
        <v>22</v>
      </c>
      <c r="C15" s="20">
        <v>4157139.9</v>
      </c>
      <c r="D15" s="18">
        <v>940333.6</v>
      </c>
      <c r="E15" s="16">
        <f t="shared" si="1"/>
        <v>22.619724681384913</v>
      </c>
      <c r="F15" s="15">
        <v>4178808.8</v>
      </c>
      <c r="G15" s="15">
        <v>877734.9</v>
      </c>
      <c r="H15" s="17">
        <f>G15/F15*100</f>
        <v>21.004428343311616</v>
      </c>
      <c r="I15" s="16">
        <f t="shared" si="2"/>
        <v>-62598.699999999953</v>
      </c>
      <c r="J15" s="16">
        <f t="shared" si="3"/>
        <v>93.342926382722041</v>
      </c>
    </row>
    <row r="16" spans="1:10" x14ac:dyDescent="0.2">
      <c r="A16" s="9"/>
      <c r="B16" s="21" t="s">
        <v>23</v>
      </c>
      <c r="C16" s="20">
        <v>11379552.9</v>
      </c>
      <c r="D16" s="18">
        <v>2580759.5</v>
      </c>
      <c r="E16" s="16">
        <f t="shared" si="1"/>
        <v>22.678918255215457</v>
      </c>
      <c r="F16" s="20">
        <v>12363932.300000001</v>
      </c>
      <c r="G16" s="20">
        <v>2703497.1</v>
      </c>
      <c r="H16" s="17">
        <f>G16/F16*100</f>
        <v>21.865997276610774</v>
      </c>
      <c r="I16" s="16">
        <f t="shared" si="2"/>
        <v>122737.60000000009</v>
      </c>
      <c r="J16" s="16">
        <f t="shared" si="3"/>
        <v>104.75587128517788</v>
      </c>
    </row>
    <row r="17" spans="1:10" ht="15" customHeight="1" x14ac:dyDescent="0.2">
      <c r="A17" s="9"/>
      <c r="B17" s="21" t="s">
        <v>24</v>
      </c>
      <c r="C17" s="20">
        <v>7230213.2999999998</v>
      </c>
      <c r="D17" s="18">
        <v>3708594.1</v>
      </c>
      <c r="E17" s="16">
        <f t="shared" si="1"/>
        <v>51.293010954462439</v>
      </c>
      <c r="F17" s="20">
        <v>7161242.7000000002</v>
      </c>
      <c r="G17" s="20">
        <v>2193609.5</v>
      </c>
      <c r="H17" s="17">
        <f>G17/F17*100</f>
        <v>30.63168770973228</v>
      </c>
      <c r="I17" s="16">
        <f t="shared" si="2"/>
        <v>-1514984.6</v>
      </c>
      <c r="J17" s="16">
        <f t="shared" si="3"/>
        <v>59.149355277246443</v>
      </c>
    </row>
    <row r="18" spans="1:10" x14ac:dyDescent="0.2">
      <c r="A18" s="9"/>
      <c r="B18" s="22" t="s">
        <v>25</v>
      </c>
      <c r="C18" s="20">
        <v>12631405</v>
      </c>
      <c r="D18" s="18">
        <v>1988433.8</v>
      </c>
      <c r="E18" s="16">
        <f t="shared" si="1"/>
        <v>15.741984363576341</v>
      </c>
      <c r="F18" s="20">
        <v>20686399.800000001</v>
      </c>
      <c r="G18" s="20">
        <v>3648741.6</v>
      </c>
      <c r="H18" s="17">
        <f t="shared" si="0"/>
        <v>17.638359672425938</v>
      </c>
      <c r="I18" s="16">
        <f t="shared" si="2"/>
        <v>1660307.8</v>
      </c>
      <c r="J18" s="16">
        <f t="shared" si="3"/>
        <v>183.49826883852006</v>
      </c>
    </row>
    <row r="19" spans="1:10" x14ac:dyDescent="0.2">
      <c r="A19" s="9"/>
      <c r="B19" s="22" t="s">
        <v>26</v>
      </c>
      <c r="C19" s="20">
        <v>11495817.470000001</v>
      </c>
      <c r="D19" s="18">
        <v>1482535</v>
      </c>
      <c r="E19" s="16">
        <f t="shared" si="1"/>
        <v>12.896299057190927</v>
      </c>
      <c r="F19" s="20">
        <v>18810179.600000001</v>
      </c>
      <c r="G19" s="20">
        <v>3497966</v>
      </c>
      <c r="H19" s="17">
        <f t="shared" si="0"/>
        <v>18.596132915179606</v>
      </c>
      <c r="I19" s="16">
        <f t="shared" si="2"/>
        <v>2015431</v>
      </c>
      <c r="J19" s="16">
        <f t="shared" si="3"/>
        <v>235.944918669711</v>
      </c>
    </row>
    <row r="20" spans="1:10" x14ac:dyDescent="0.2">
      <c r="A20" s="9"/>
      <c r="B20" s="23"/>
      <c r="C20" s="15"/>
      <c r="D20" s="15"/>
      <c r="E20" s="16"/>
      <c r="F20" s="24"/>
      <c r="G20" s="24"/>
      <c r="H20" s="17"/>
      <c r="I20" s="16"/>
      <c r="J20" s="16"/>
    </row>
    <row r="21" spans="1:10" x14ac:dyDescent="0.2">
      <c r="A21" s="9"/>
      <c r="B21" s="25" t="s">
        <v>27</v>
      </c>
      <c r="C21" s="26">
        <f>C22+C27+C28+C31+C36+C37+C38+C39+C40+C41+C42+C43+C45+C46</f>
        <v>199541803.99999997</v>
      </c>
      <c r="D21" s="26">
        <f>D22+D27+D28+D31+D36+D37+D38+D39+D40+D41+D42+D43+D45+D46</f>
        <v>34890732.5</v>
      </c>
      <c r="E21" s="12">
        <f t="shared" ref="E21:E46" si="4">D21/C21*100</f>
        <v>17.48542500898709</v>
      </c>
      <c r="F21" s="26">
        <f>F22+F27+F28+F31+F36+F37+F38+F39+F40+F41+F42+F43+F45+F46</f>
        <v>211605968.40000001</v>
      </c>
      <c r="G21" s="26">
        <f>G22+G27+G28+G31+G36+G37+G38+G39+G40+G41+G42+G43+G45+G46</f>
        <v>41605601.999999993</v>
      </c>
      <c r="H21" s="13">
        <f>G21/F21*100</f>
        <v>19.661828215238561</v>
      </c>
      <c r="I21" s="13">
        <f t="shared" ref="I21:I47" si="5">G21-D21</f>
        <v>6714869.4999999925</v>
      </c>
      <c r="J21" s="13">
        <f t="shared" ref="J21:J45" si="6">G21/D21*100</f>
        <v>119.24542426846439</v>
      </c>
    </row>
    <row r="22" spans="1:10" x14ac:dyDescent="0.2">
      <c r="A22" s="27" t="s">
        <v>28</v>
      </c>
      <c r="B22" s="10" t="s">
        <v>29</v>
      </c>
      <c r="C22" s="28">
        <v>19478407.600000001</v>
      </c>
      <c r="D22" s="28">
        <v>2735247.7</v>
      </c>
      <c r="E22" s="12">
        <f t="shared" si="4"/>
        <v>14.042460534607562</v>
      </c>
      <c r="F22" s="29">
        <v>17222888</v>
      </c>
      <c r="G22" s="29">
        <v>2616932.7000000002</v>
      </c>
      <c r="H22" s="13">
        <f t="shared" ref="H22:H46" si="7">G22/F22*100</f>
        <v>15.194505706592299</v>
      </c>
      <c r="I22" s="13">
        <f t="shared" si="5"/>
        <v>-118315</v>
      </c>
      <c r="J22" s="13">
        <f t="shared" si="6"/>
        <v>95.674431971919759</v>
      </c>
    </row>
    <row r="23" spans="1:10" x14ac:dyDescent="0.2">
      <c r="A23" s="30" t="s">
        <v>30</v>
      </c>
      <c r="B23" s="14" t="s">
        <v>31</v>
      </c>
      <c r="C23" s="31">
        <v>8490620.5</v>
      </c>
      <c r="D23" s="31">
        <v>1528870.7</v>
      </c>
      <c r="E23" s="16">
        <f t="shared" si="4"/>
        <v>18.006583853323793</v>
      </c>
      <c r="F23" s="31">
        <v>8684299</v>
      </c>
      <c r="G23" s="31">
        <v>1444475.9</v>
      </c>
      <c r="H23" s="17">
        <f t="shared" si="7"/>
        <v>16.63318939156747</v>
      </c>
      <c r="I23" s="17">
        <f t="shared" si="5"/>
        <v>-84394.800000000047</v>
      </c>
      <c r="J23" s="17">
        <f t="shared" si="6"/>
        <v>94.479925607835895</v>
      </c>
    </row>
    <row r="24" spans="1:10" x14ac:dyDescent="0.2">
      <c r="A24" s="30" t="s">
        <v>32</v>
      </c>
      <c r="B24" s="14" t="s">
        <v>33</v>
      </c>
      <c r="C24" s="31">
        <v>383444.5</v>
      </c>
      <c r="D24" s="31">
        <v>70511.8</v>
      </c>
      <c r="E24" s="16">
        <f t="shared" si="4"/>
        <v>18.389049784258219</v>
      </c>
      <c r="F24" s="31">
        <v>403643.2</v>
      </c>
      <c r="G24" s="31">
        <v>84477.5</v>
      </c>
      <c r="H24" s="17">
        <f t="shared" si="7"/>
        <v>20.928755891341659</v>
      </c>
      <c r="I24" s="17">
        <f t="shared" si="5"/>
        <v>13965.699999999997</v>
      </c>
      <c r="J24" s="17">
        <f t="shared" si="6"/>
        <v>119.80618846774583</v>
      </c>
    </row>
    <row r="25" spans="1:10" ht="18" customHeight="1" x14ac:dyDescent="0.2">
      <c r="A25" s="30" t="s">
        <v>34</v>
      </c>
      <c r="B25" s="14" t="s">
        <v>35</v>
      </c>
      <c r="C25" s="31">
        <v>581522.6</v>
      </c>
      <c r="D25" s="31">
        <v>103720.9</v>
      </c>
      <c r="E25" s="16">
        <f t="shared" si="4"/>
        <v>17.836090979095225</v>
      </c>
      <c r="F25" s="31">
        <v>576327.9</v>
      </c>
      <c r="G25" s="31">
        <v>93078.8</v>
      </c>
      <c r="H25" s="17">
        <f t="shared" si="7"/>
        <v>16.150319982773695</v>
      </c>
      <c r="I25" s="17">
        <f t="shared" si="5"/>
        <v>-10642.099999999991</v>
      </c>
      <c r="J25" s="17">
        <f t="shared" si="6"/>
        <v>89.739676381520027</v>
      </c>
    </row>
    <row r="26" spans="1:10" ht="15.75" customHeight="1" x14ac:dyDescent="0.2">
      <c r="A26" s="30" t="s">
        <v>36</v>
      </c>
      <c r="B26" s="14" t="s">
        <v>37</v>
      </c>
      <c r="C26" s="31">
        <v>262055.5</v>
      </c>
      <c r="D26" s="31">
        <v>12569.7</v>
      </c>
      <c r="E26" s="16">
        <f t="shared" si="4"/>
        <v>4.7965793505574208</v>
      </c>
      <c r="F26" s="31">
        <v>128958.5</v>
      </c>
      <c r="G26" s="31">
        <v>13620.5</v>
      </c>
      <c r="H26" s="17">
        <f t="shared" si="7"/>
        <v>10.561924960355464</v>
      </c>
      <c r="I26" s="17">
        <f t="shared" si="5"/>
        <v>1050.7999999999993</v>
      </c>
      <c r="J26" s="17">
        <f t="shared" si="6"/>
        <v>108.35978583418854</v>
      </c>
    </row>
    <row r="27" spans="1:10" ht="18" customHeight="1" x14ac:dyDescent="0.2">
      <c r="A27" s="27" t="s">
        <v>38</v>
      </c>
      <c r="B27" s="10" t="s">
        <v>39</v>
      </c>
      <c r="C27" s="28">
        <v>71380.800000000003</v>
      </c>
      <c r="D27" s="28">
        <v>12364.3</v>
      </c>
      <c r="E27" s="12">
        <f t="shared" si="4"/>
        <v>17.321604689216148</v>
      </c>
      <c r="F27" s="29">
        <v>79147.899999999994</v>
      </c>
      <c r="G27" s="29">
        <v>12680.1</v>
      </c>
      <c r="H27" s="13">
        <f t="shared" si="7"/>
        <v>16.020766185836894</v>
      </c>
      <c r="I27" s="12">
        <f t="shared" si="5"/>
        <v>315.80000000000109</v>
      </c>
      <c r="J27" s="12">
        <f t="shared" si="6"/>
        <v>102.55412760932686</v>
      </c>
    </row>
    <row r="28" spans="1:10" ht="15.75" customHeight="1" x14ac:dyDescent="0.2">
      <c r="A28" s="27" t="s">
        <v>40</v>
      </c>
      <c r="B28" s="10" t="s">
        <v>41</v>
      </c>
      <c r="C28" s="28">
        <v>3210450.9</v>
      </c>
      <c r="D28" s="28">
        <v>503789</v>
      </c>
      <c r="E28" s="12">
        <f t="shared" si="4"/>
        <v>15.692157135933774</v>
      </c>
      <c r="F28" s="29">
        <v>2842371.6</v>
      </c>
      <c r="G28" s="29">
        <v>598381.1</v>
      </c>
      <c r="H28" s="13">
        <f t="shared" si="7"/>
        <v>21.052176991917591</v>
      </c>
      <c r="I28" s="12">
        <f t="shared" si="5"/>
        <v>94592.099999999977</v>
      </c>
      <c r="J28" s="12">
        <f t="shared" si="6"/>
        <v>118.7761344531143</v>
      </c>
    </row>
    <row r="29" spans="1:10" ht="18.75" customHeight="1" x14ac:dyDescent="0.2">
      <c r="A29" s="30" t="s">
        <v>42</v>
      </c>
      <c r="B29" s="14" t="s">
        <v>43</v>
      </c>
      <c r="C29" s="32">
        <v>930900.8</v>
      </c>
      <c r="D29" s="32">
        <v>104793</v>
      </c>
      <c r="E29" s="16">
        <f t="shared" si="4"/>
        <v>11.257160805963426</v>
      </c>
      <c r="F29" s="32">
        <v>664164.9</v>
      </c>
      <c r="G29" s="32">
        <v>92204.800000000003</v>
      </c>
      <c r="H29" s="17">
        <f t="shared" si="7"/>
        <v>13.882817354545535</v>
      </c>
      <c r="I29" s="17">
        <f t="shared" si="5"/>
        <v>-12588.199999999997</v>
      </c>
      <c r="J29" s="17">
        <f t="shared" si="6"/>
        <v>87.987556420753293</v>
      </c>
    </row>
    <row r="30" spans="1:10" x14ac:dyDescent="0.2">
      <c r="A30" s="30" t="s">
        <v>44</v>
      </c>
      <c r="B30" s="14" t="s">
        <v>45</v>
      </c>
      <c r="C30" s="32">
        <v>1673985.8</v>
      </c>
      <c r="D30" s="32">
        <v>254858</v>
      </c>
      <c r="E30" s="16">
        <f t="shared" si="4"/>
        <v>15.224621379703459</v>
      </c>
      <c r="F30" s="32">
        <v>1728954.3</v>
      </c>
      <c r="G30" s="32">
        <v>308063.90000000002</v>
      </c>
      <c r="H30" s="17">
        <f t="shared" si="7"/>
        <v>17.817931914105539</v>
      </c>
      <c r="I30" s="17">
        <f t="shared" si="5"/>
        <v>53205.900000000023</v>
      </c>
      <c r="J30" s="17">
        <f t="shared" si="6"/>
        <v>120.87668427124126</v>
      </c>
    </row>
    <row r="31" spans="1:10" x14ac:dyDescent="0.2">
      <c r="A31" s="27" t="s">
        <v>46</v>
      </c>
      <c r="B31" s="10" t="s">
        <v>47</v>
      </c>
      <c r="C31" s="28">
        <v>30030701.399999999</v>
      </c>
      <c r="D31" s="28">
        <v>4113497.6</v>
      </c>
      <c r="E31" s="12">
        <f t="shared" si="4"/>
        <v>13.697640775050296</v>
      </c>
      <c r="F31" s="29">
        <v>34239511.399999999</v>
      </c>
      <c r="G31" s="29">
        <v>6989788.2999999998</v>
      </c>
      <c r="H31" s="13">
        <f t="shared" si="7"/>
        <v>20.414392653979284</v>
      </c>
      <c r="I31" s="12">
        <f t="shared" si="5"/>
        <v>2876290.6999999997</v>
      </c>
      <c r="J31" s="12">
        <f t="shared" si="6"/>
        <v>169.92323758740008</v>
      </c>
    </row>
    <row r="32" spans="1:10" x14ac:dyDescent="0.2">
      <c r="A32" s="30" t="s">
        <v>48</v>
      </c>
      <c r="B32" s="14" t="s">
        <v>49</v>
      </c>
      <c r="C32" s="31">
        <v>5538969</v>
      </c>
      <c r="D32" s="31">
        <v>1372637.5</v>
      </c>
      <c r="E32" s="16">
        <f t="shared" si="4"/>
        <v>24.781462037429712</v>
      </c>
      <c r="F32" s="31">
        <v>5344073.7</v>
      </c>
      <c r="G32" s="31">
        <v>1496777.3</v>
      </c>
      <c r="H32" s="17">
        <f t="shared" si="7"/>
        <v>28.008170995096865</v>
      </c>
      <c r="I32" s="16">
        <f t="shared" si="5"/>
        <v>124139.80000000005</v>
      </c>
      <c r="J32" s="16">
        <f t="shared" si="6"/>
        <v>109.04388813506844</v>
      </c>
    </row>
    <row r="33" spans="1:10" x14ac:dyDescent="0.2">
      <c r="A33" s="30" t="s">
        <v>50</v>
      </c>
      <c r="B33" s="14" t="s">
        <v>51</v>
      </c>
      <c r="C33" s="31">
        <v>1589953.8</v>
      </c>
      <c r="D33" s="31">
        <v>198928.5</v>
      </c>
      <c r="E33" s="16">
        <f t="shared" si="4"/>
        <v>12.511589959406367</v>
      </c>
      <c r="F33" s="31">
        <v>1625646.7</v>
      </c>
      <c r="G33" s="31">
        <v>217752.5</v>
      </c>
      <c r="H33" s="17">
        <f t="shared" si="7"/>
        <v>13.394823118701007</v>
      </c>
      <c r="I33" s="16">
        <f t="shared" si="5"/>
        <v>18824</v>
      </c>
      <c r="J33" s="16">
        <f t="shared" si="6"/>
        <v>109.46269639594126</v>
      </c>
    </row>
    <row r="34" spans="1:10" x14ac:dyDescent="0.2">
      <c r="A34" s="30" t="s">
        <v>52</v>
      </c>
      <c r="B34" s="14" t="s">
        <v>53</v>
      </c>
      <c r="C34" s="31">
        <v>15963402.699999999</v>
      </c>
      <c r="D34" s="31">
        <v>1708466.9</v>
      </c>
      <c r="E34" s="16">
        <f t="shared" si="4"/>
        <v>10.702398054520042</v>
      </c>
      <c r="F34" s="31">
        <v>19782239.100000001</v>
      </c>
      <c r="G34" s="31">
        <v>3259652.5</v>
      </c>
      <c r="H34" s="17">
        <f t="shared" si="7"/>
        <v>16.477672135708843</v>
      </c>
      <c r="I34" s="16">
        <f t="shared" si="5"/>
        <v>1551185.6</v>
      </c>
      <c r="J34" s="16">
        <f t="shared" si="6"/>
        <v>190.79400952983053</v>
      </c>
    </row>
    <row r="35" spans="1:10" x14ac:dyDescent="0.2">
      <c r="A35" s="30" t="s">
        <v>54</v>
      </c>
      <c r="B35" s="14" t="s">
        <v>55</v>
      </c>
      <c r="C35" s="31">
        <v>1962002.1</v>
      </c>
      <c r="D35" s="31">
        <v>85570.2</v>
      </c>
      <c r="E35" s="16">
        <f t="shared" si="4"/>
        <v>4.3613714786543802</v>
      </c>
      <c r="F35" s="31">
        <v>1634684.3</v>
      </c>
      <c r="G35" s="31">
        <v>241648.5</v>
      </c>
      <c r="H35" s="17">
        <f t="shared" si="7"/>
        <v>14.782579119405501</v>
      </c>
      <c r="I35" s="16">
        <f t="shared" si="5"/>
        <v>156078.29999999999</v>
      </c>
      <c r="J35" s="17">
        <f t="shared" si="6"/>
        <v>282.39796097239463</v>
      </c>
    </row>
    <row r="36" spans="1:10" x14ac:dyDescent="0.2">
      <c r="A36" s="27" t="s">
        <v>56</v>
      </c>
      <c r="B36" s="10" t="s">
        <v>57</v>
      </c>
      <c r="C36" s="28">
        <v>24996755.899999999</v>
      </c>
      <c r="D36" s="28">
        <v>2485186.7000000002</v>
      </c>
      <c r="E36" s="12">
        <f t="shared" si="4"/>
        <v>9.9420369184786903</v>
      </c>
      <c r="F36" s="29">
        <v>26406959.300000001</v>
      </c>
      <c r="G36" s="29">
        <v>3007385.5</v>
      </c>
      <c r="H36" s="13">
        <f t="shared" si="7"/>
        <v>11.388609592775037</v>
      </c>
      <c r="I36" s="13">
        <f t="shared" si="5"/>
        <v>522198.79999999981</v>
      </c>
      <c r="J36" s="13">
        <f t="shared" si="6"/>
        <v>121.01245753488057</v>
      </c>
    </row>
    <row r="37" spans="1:10" x14ac:dyDescent="0.2">
      <c r="A37" s="27" t="s">
        <v>58</v>
      </c>
      <c r="B37" s="10" t="s">
        <v>59</v>
      </c>
      <c r="C37" s="28">
        <v>463137.9</v>
      </c>
      <c r="D37" s="28">
        <v>41765.199999999997</v>
      </c>
      <c r="E37" s="12">
        <f t="shared" si="4"/>
        <v>9.0178756694280473</v>
      </c>
      <c r="F37" s="29">
        <v>693840.7</v>
      </c>
      <c r="G37" s="29">
        <v>50762.3</v>
      </c>
      <c r="H37" s="13">
        <f t="shared" si="7"/>
        <v>7.3161317864460829</v>
      </c>
      <c r="I37" s="13">
        <f t="shared" si="5"/>
        <v>8997.1000000000058</v>
      </c>
      <c r="J37" s="13">
        <f t="shared" si="6"/>
        <v>121.54209724842693</v>
      </c>
    </row>
    <row r="38" spans="1:10" x14ac:dyDescent="0.2">
      <c r="A38" s="27" t="s">
        <v>60</v>
      </c>
      <c r="B38" s="10" t="s">
        <v>61</v>
      </c>
      <c r="C38" s="28">
        <v>54776988.200000003</v>
      </c>
      <c r="D38" s="28">
        <v>10235116.1</v>
      </c>
      <c r="E38" s="12">
        <f t="shared" si="4"/>
        <v>18.685065456008402</v>
      </c>
      <c r="F38" s="29">
        <v>55268134.299999997</v>
      </c>
      <c r="G38" s="29">
        <v>11155915.5</v>
      </c>
      <c r="H38" s="13">
        <f>G38/F38*100</f>
        <v>20.185077063475259</v>
      </c>
      <c r="I38" s="13">
        <f t="shared" si="5"/>
        <v>920799.40000000037</v>
      </c>
      <c r="J38" s="13">
        <f t="shared" si="6"/>
        <v>108.99647244841708</v>
      </c>
    </row>
    <row r="39" spans="1:10" x14ac:dyDescent="0.2">
      <c r="A39" s="27" t="s">
        <v>62</v>
      </c>
      <c r="B39" s="10" t="s">
        <v>63</v>
      </c>
      <c r="C39" s="33">
        <v>8902974.4000000004</v>
      </c>
      <c r="D39" s="34">
        <v>1418637</v>
      </c>
      <c r="E39" s="12">
        <f t="shared" si="4"/>
        <v>15.934416255313504</v>
      </c>
      <c r="F39" s="35">
        <v>9646439.5999999996</v>
      </c>
      <c r="G39" s="26">
        <v>1702895.3</v>
      </c>
      <c r="H39" s="13">
        <f>G39/F39*100</f>
        <v>17.653096589129113</v>
      </c>
      <c r="I39" s="12">
        <f t="shared" si="5"/>
        <v>284258.30000000005</v>
      </c>
      <c r="J39" s="12">
        <f t="shared" si="6"/>
        <v>120.03742324498799</v>
      </c>
    </row>
    <row r="40" spans="1:10" x14ac:dyDescent="0.2">
      <c r="A40" s="27" t="s">
        <v>64</v>
      </c>
      <c r="B40" s="10" t="s">
        <v>65</v>
      </c>
      <c r="C40" s="28">
        <v>19868574.5</v>
      </c>
      <c r="D40" s="28">
        <v>5380794.2000000002</v>
      </c>
      <c r="E40" s="12">
        <f t="shared" si="4"/>
        <v>27.081933834760015</v>
      </c>
      <c r="F40" s="29">
        <v>21065995.300000001</v>
      </c>
      <c r="G40" s="29">
        <v>6179507.2000000002</v>
      </c>
      <c r="H40" s="13">
        <f>G40/F40*100</f>
        <v>29.33403863429135</v>
      </c>
      <c r="I40" s="12">
        <f t="shared" si="5"/>
        <v>798713</v>
      </c>
      <c r="J40" s="12">
        <f t="shared" si="6"/>
        <v>114.84377529250236</v>
      </c>
    </row>
    <row r="41" spans="1:10" x14ac:dyDescent="0.2">
      <c r="A41" s="27" t="s">
        <v>66</v>
      </c>
      <c r="B41" s="10" t="s">
        <v>67</v>
      </c>
      <c r="C41" s="28">
        <v>31100952.899999999</v>
      </c>
      <c r="D41" s="28">
        <v>6854321.5</v>
      </c>
      <c r="E41" s="12">
        <f t="shared" si="4"/>
        <v>22.038943700660695</v>
      </c>
      <c r="F41" s="29">
        <v>37103721.200000003</v>
      </c>
      <c r="G41" s="29">
        <v>8371349.9000000004</v>
      </c>
      <c r="H41" s="13">
        <f>G41/F41*100</f>
        <v>22.56202243132422</v>
      </c>
      <c r="I41" s="12">
        <f t="shared" si="5"/>
        <v>1517028.4000000004</v>
      </c>
      <c r="J41" s="12">
        <f t="shared" si="6"/>
        <v>122.13243717850119</v>
      </c>
    </row>
    <row r="42" spans="1:10" x14ac:dyDescent="0.2">
      <c r="A42" s="27" t="s">
        <v>68</v>
      </c>
      <c r="B42" s="10" t="s">
        <v>69</v>
      </c>
      <c r="C42" s="28">
        <v>4696397.7</v>
      </c>
      <c r="D42" s="28">
        <v>805741.5</v>
      </c>
      <c r="E42" s="12">
        <f t="shared" si="4"/>
        <v>17.156585780629268</v>
      </c>
      <c r="F42" s="29">
        <v>5541167.0999999996</v>
      </c>
      <c r="G42" s="29">
        <v>586068.80000000005</v>
      </c>
      <c r="H42" s="13">
        <f t="shared" si="7"/>
        <v>10.576631049440831</v>
      </c>
      <c r="I42" s="12">
        <f t="shared" si="5"/>
        <v>-219672.69999999995</v>
      </c>
      <c r="J42" s="12">
        <f t="shared" si="6"/>
        <v>72.736578666979426</v>
      </c>
    </row>
    <row r="43" spans="1:10" ht="15" customHeight="1" x14ac:dyDescent="0.2">
      <c r="A43" s="27" t="s">
        <v>70</v>
      </c>
      <c r="B43" s="10" t="s">
        <v>71</v>
      </c>
      <c r="C43" s="28">
        <v>517816.7</v>
      </c>
      <c r="D43" s="28">
        <v>301955.7</v>
      </c>
      <c r="E43" s="12">
        <f t="shared" si="4"/>
        <v>58.31324095959053</v>
      </c>
      <c r="F43" s="29">
        <v>541854</v>
      </c>
      <c r="G43" s="29">
        <v>332590.5</v>
      </c>
      <c r="H43" s="13">
        <f t="shared" si="7"/>
        <v>61.380095007142145</v>
      </c>
      <c r="I43" s="12">
        <f t="shared" si="5"/>
        <v>30634.799999999988</v>
      </c>
      <c r="J43" s="12">
        <f t="shared" si="6"/>
        <v>110.14546173494986</v>
      </c>
    </row>
    <row r="44" spans="1:10" x14ac:dyDescent="0.2">
      <c r="A44" s="27"/>
      <c r="B44" s="10" t="s">
        <v>72</v>
      </c>
      <c r="C44" s="12">
        <f>C38+C39+C40+C41+C42+C43</f>
        <v>119863704.40000001</v>
      </c>
      <c r="D44" s="12">
        <f>D38+D39+D40+D41+D42+D43</f>
        <v>24996566</v>
      </c>
      <c r="E44" s="12">
        <f t="shared" si="4"/>
        <v>20.854157749524717</v>
      </c>
      <c r="F44" s="13">
        <f>F38+F39+F40+F41+F42+F43</f>
        <v>129167311.5</v>
      </c>
      <c r="G44" s="13">
        <f>G38+G39+G40+G41+G42+G43</f>
        <v>28328327.199999999</v>
      </c>
      <c r="H44" s="13">
        <f t="shared" si="7"/>
        <v>21.931498667137621</v>
      </c>
      <c r="I44" s="12">
        <f t="shared" si="5"/>
        <v>3331761.1999999993</v>
      </c>
      <c r="J44" s="12">
        <f t="shared" si="6"/>
        <v>113.32887565435988</v>
      </c>
    </row>
    <row r="45" spans="1:10" x14ac:dyDescent="0.2">
      <c r="A45" s="36" t="s">
        <v>73</v>
      </c>
      <c r="B45" s="37" t="s">
        <v>74</v>
      </c>
      <c r="C45" s="28">
        <v>24179</v>
      </c>
      <c r="D45" s="28">
        <v>2316</v>
      </c>
      <c r="E45" s="13">
        <f t="shared" si="4"/>
        <v>9.578559907357624</v>
      </c>
      <c r="F45" s="29">
        <v>22293.8</v>
      </c>
      <c r="G45" s="29">
        <v>1344.8</v>
      </c>
      <c r="H45" s="13">
        <f t="shared" si="7"/>
        <v>6.0321703792085692</v>
      </c>
      <c r="I45" s="13">
        <f t="shared" si="5"/>
        <v>-971.2</v>
      </c>
      <c r="J45" s="13">
        <f t="shared" si="6"/>
        <v>58.06563039723661</v>
      </c>
    </row>
    <row r="46" spans="1:10" x14ac:dyDescent="0.2">
      <c r="A46" s="27" t="s">
        <v>75</v>
      </c>
      <c r="B46" s="10" t="s">
        <v>76</v>
      </c>
      <c r="C46" s="28">
        <v>1403086.1</v>
      </c>
      <c r="D46" s="28">
        <v>0</v>
      </c>
      <c r="E46" s="12">
        <f t="shared" si="4"/>
        <v>0</v>
      </c>
      <c r="F46" s="29">
        <v>931644.2</v>
      </c>
      <c r="G46" s="29">
        <v>0</v>
      </c>
      <c r="H46" s="13">
        <f t="shared" si="7"/>
        <v>0</v>
      </c>
      <c r="I46" s="12">
        <f t="shared" si="5"/>
        <v>0</v>
      </c>
      <c r="J46" s="13"/>
    </row>
    <row r="47" spans="1:10" s="3" customFormat="1" x14ac:dyDescent="0.2">
      <c r="A47" s="27"/>
      <c r="B47" s="10" t="s">
        <v>77</v>
      </c>
      <c r="C47" s="38">
        <f>-C49</f>
        <v>-13689850.799999999</v>
      </c>
      <c r="D47" s="38">
        <f>D9-D21</f>
        <v>7420791.5</v>
      </c>
      <c r="E47" s="12"/>
      <c r="F47" s="38">
        <v>-18410964.399999999</v>
      </c>
      <c r="G47" s="29">
        <f>G9-G21</f>
        <v>-351355.19999998808</v>
      </c>
      <c r="H47" s="13"/>
      <c r="I47" s="12">
        <f t="shared" si="5"/>
        <v>-7772146.6999999881</v>
      </c>
      <c r="J47" s="12"/>
    </row>
    <row r="48" spans="1:10" x14ac:dyDescent="0.2">
      <c r="A48" s="27"/>
      <c r="B48" s="10"/>
      <c r="C48" s="12"/>
      <c r="D48" s="12"/>
      <c r="E48" s="12"/>
      <c r="F48" s="39"/>
      <c r="G48" s="39"/>
      <c r="H48" s="39"/>
      <c r="I48" s="12"/>
      <c r="J48" s="13"/>
    </row>
    <row r="49" spans="1:11" x14ac:dyDescent="0.2">
      <c r="A49" s="30"/>
      <c r="B49" s="10" t="s">
        <v>78</v>
      </c>
      <c r="C49" s="12">
        <f>SUM(C50:C60)</f>
        <v>13689850.799999999</v>
      </c>
      <c r="D49" s="12">
        <f>SUM(D50:D60)</f>
        <v>-7420791.5</v>
      </c>
      <c r="E49" s="12"/>
      <c r="F49" s="12">
        <f>SUM(F50:F60)</f>
        <v>18410964.400000002</v>
      </c>
      <c r="G49" s="12">
        <f>SUM(G50:G60)</f>
        <v>351355.20000000007</v>
      </c>
      <c r="H49" s="39"/>
      <c r="I49" s="12">
        <f t="shared" ref="I49:I64" si="8">G49-D49</f>
        <v>7772146.7000000002</v>
      </c>
      <c r="J49" s="13"/>
    </row>
    <row r="50" spans="1:11" x14ac:dyDescent="0.2">
      <c r="A50" s="30"/>
      <c r="B50" s="40" t="s">
        <v>79</v>
      </c>
      <c r="C50" s="16">
        <v>-27500</v>
      </c>
      <c r="D50" s="16">
        <v>0</v>
      </c>
      <c r="E50" s="16"/>
      <c r="F50" s="41">
        <v>972500</v>
      </c>
      <c r="G50" s="41">
        <v>0</v>
      </c>
      <c r="H50" s="42"/>
      <c r="I50" s="41">
        <f t="shared" si="8"/>
        <v>0</v>
      </c>
      <c r="J50" s="13"/>
      <c r="K50" s="43"/>
    </row>
    <row r="51" spans="1:11" x14ac:dyDescent="0.2">
      <c r="A51" s="30"/>
      <c r="B51" s="40" t="s">
        <v>80</v>
      </c>
      <c r="C51" s="16">
        <v>738418.5</v>
      </c>
      <c r="D51" s="16">
        <v>-15762</v>
      </c>
      <c r="E51" s="16"/>
      <c r="F51" s="41">
        <v>718490</v>
      </c>
      <c r="G51" s="41">
        <v>1250</v>
      </c>
      <c r="H51" s="42"/>
      <c r="I51" s="41">
        <f t="shared" si="8"/>
        <v>17012</v>
      </c>
      <c r="J51" s="13"/>
      <c r="K51" s="43"/>
    </row>
    <row r="52" spans="1:11" ht="15" customHeight="1" x14ac:dyDescent="0.2">
      <c r="A52" s="30"/>
      <c r="B52" s="40" t="s">
        <v>81</v>
      </c>
      <c r="C52" s="16">
        <v>-301760.3</v>
      </c>
      <c r="D52" s="16">
        <v>0</v>
      </c>
      <c r="E52" s="16"/>
      <c r="F52" s="41">
        <v>-104180.8</v>
      </c>
      <c r="G52" s="41">
        <v>0</v>
      </c>
      <c r="H52" s="42"/>
      <c r="I52" s="41">
        <f t="shared" si="8"/>
        <v>0</v>
      </c>
      <c r="J52" s="13"/>
      <c r="K52" s="43"/>
    </row>
    <row r="53" spans="1:11" x14ac:dyDescent="0.2">
      <c r="A53" s="30"/>
      <c r="B53" s="40" t="s">
        <v>82</v>
      </c>
      <c r="C53" s="16">
        <v>13262340.1</v>
      </c>
      <c r="D53" s="16">
        <v>-7715662.7999999998</v>
      </c>
      <c r="E53" s="16"/>
      <c r="F53" s="41">
        <v>16808935.600000001</v>
      </c>
      <c r="G53" s="41">
        <v>-607154.9</v>
      </c>
      <c r="H53" s="42"/>
      <c r="I53" s="41">
        <f t="shared" si="8"/>
        <v>7108507.8999999994</v>
      </c>
      <c r="J53" s="13"/>
      <c r="K53" s="43"/>
    </row>
    <row r="54" spans="1:11" ht="16.5" customHeight="1" x14ac:dyDescent="0.2">
      <c r="A54" s="30"/>
      <c r="B54" s="40" t="s">
        <v>83</v>
      </c>
      <c r="C54" s="16">
        <v>0</v>
      </c>
      <c r="D54" s="16">
        <v>-4800000</v>
      </c>
      <c r="E54" s="16"/>
      <c r="F54" s="41">
        <v>0</v>
      </c>
      <c r="G54" s="41">
        <v>-300000</v>
      </c>
      <c r="H54" s="42"/>
      <c r="I54" s="41">
        <f t="shared" si="8"/>
        <v>4500000</v>
      </c>
      <c r="J54" s="13"/>
      <c r="K54" s="43"/>
    </row>
    <row r="55" spans="1:11" ht="17.25" customHeight="1" x14ac:dyDescent="0.2">
      <c r="A55" s="30"/>
      <c r="B55" s="40" t="s">
        <v>84</v>
      </c>
      <c r="C55" s="16">
        <v>5000</v>
      </c>
      <c r="D55" s="16">
        <v>1652.3</v>
      </c>
      <c r="E55" s="16"/>
      <c r="F55" s="41">
        <v>0</v>
      </c>
      <c r="G55" s="41">
        <v>10255</v>
      </c>
      <c r="H55" s="42"/>
      <c r="I55" s="41">
        <f t="shared" si="8"/>
        <v>8602.7000000000007</v>
      </c>
      <c r="J55" s="13"/>
      <c r="K55" s="43"/>
    </row>
    <row r="56" spans="1:11" ht="15.75" customHeight="1" x14ac:dyDescent="0.2">
      <c r="A56" s="30"/>
      <c r="B56" s="40" t="s">
        <v>85</v>
      </c>
      <c r="C56" s="44">
        <v>-91212.9</v>
      </c>
      <c r="D56" s="44">
        <v>0</v>
      </c>
      <c r="E56" s="16"/>
      <c r="F56" s="41">
        <v>-26000</v>
      </c>
      <c r="G56" s="41">
        <v>0</v>
      </c>
      <c r="H56" s="42"/>
      <c r="I56" s="41">
        <f t="shared" si="8"/>
        <v>0</v>
      </c>
      <c r="J56" s="13"/>
      <c r="K56" s="43"/>
    </row>
    <row r="57" spans="1:11" ht="15.75" customHeight="1" x14ac:dyDescent="0.2">
      <c r="A57" s="30"/>
      <c r="B57" s="40" t="s">
        <v>86</v>
      </c>
      <c r="C57" s="16">
        <v>43837.1</v>
      </c>
      <c r="D57" s="16">
        <v>0</v>
      </c>
      <c r="E57" s="16"/>
      <c r="F57" s="41">
        <v>5219.6000000000004</v>
      </c>
      <c r="G57" s="41">
        <v>0</v>
      </c>
      <c r="H57" s="42"/>
      <c r="I57" s="41">
        <f t="shared" si="8"/>
        <v>0</v>
      </c>
      <c r="J57" s="13"/>
      <c r="K57" s="43"/>
    </row>
    <row r="58" spans="1:11" ht="15.75" customHeight="1" x14ac:dyDescent="0.2">
      <c r="A58" s="9"/>
      <c r="B58" s="45" t="s">
        <v>87</v>
      </c>
      <c r="C58" s="16">
        <v>60728.3</v>
      </c>
      <c r="D58" s="16">
        <v>0</v>
      </c>
      <c r="E58" s="16"/>
      <c r="F58" s="41">
        <v>36000</v>
      </c>
      <c r="G58" s="41">
        <v>0</v>
      </c>
      <c r="H58" s="42"/>
      <c r="I58" s="41">
        <f t="shared" si="8"/>
        <v>0</v>
      </c>
      <c r="J58" s="13"/>
      <c r="K58" s="43"/>
    </row>
    <row r="59" spans="1:11" ht="20.25" customHeight="1" x14ac:dyDescent="0.2">
      <c r="A59" s="9"/>
      <c r="B59" s="46" t="s">
        <v>88</v>
      </c>
      <c r="C59" s="16">
        <v>0</v>
      </c>
      <c r="D59" s="16">
        <v>5108981</v>
      </c>
      <c r="E59" s="16"/>
      <c r="F59" s="41">
        <v>0</v>
      </c>
      <c r="G59" s="41">
        <v>1847005.1</v>
      </c>
      <c r="H59" s="42"/>
      <c r="I59" s="41">
        <f t="shared" si="8"/>
        <v>-3261975.9</v>
      </c>
      <c r="J59" s="13"/>
      <c r="K59" s="43"/>
    </row>
    <row r="60" spans="1:11" ht="15.75" customHeight="1" x14ac:dyDescent="0.2">
      <c r="A60" s="9"/>
      <c r="B60" s="46" t="s">
        <v>89</v>
      </c>
      <c r="C60" s="41">
        <v>0</v>
      </c>
      <c r="D60" s="41">
        <v>0</v>
      </c>
      <c r="E60" s="41"/>
      <c r="F60" s="41">
        <v>0</v>
      </c>
      <c r="G60" s="41">
        <v>-600000</v>
      </c>
      <c r="H60" s="42"/>
      <c r="I60" s="41">
        <f t="shared" si="8"/>
        <v>-600000</v>
      </c>
      <c r="J60" s="13"/>
      <c r="K60" s="43"/>
    </row>
    <row r="61" spans="1:11" ht="15.75" customHeight="1" x14ac:dyDescent="0.2">
      <c r="A61" s="47"/>
      <c r="B61" s="48"/>
      <c r="C61" s="49"/>
      <c r="D61" s="49"/>
      <c r="E61" s="49"/>
      <c r="F61" s="49"/>
      <c r="G61" s="49"/>
      <c r="H61" s="50"/>
      <c r="I61" s="49"/>
      <c r="J61" s="51"/>
      <c r="K61" s="43"/>
    </row>
    <row r="62" spans="1:11" ht="15.75" customHeight="1" x14ac:dyDescent="0.2">
      <c r="A62" s="52"/>
      <c r="B62" s="53" t="s">
        <v>90</v>
      </c>
      <c r="C62" s="54"/>
      <c r="D62" s="41">
        <v>3420865.6</v>
      </c>
      <c r="E62" s="13"/>
      <c r="F62" s="55"/>
      <c r="G62" s="17">
        <v>3367312.9</v>
      </c>
      <c r="H62" s="55"/>
      <c r="I62" s="41">
        <f t="shared" si="8"/>
        <v>-53552.700000000186</v>
      </c>
      <c r="J62" s="17"/>
      <c r="K62" s="43"/>
    </row>
    <row r="63" spans="1:11" ht="15.75" customHeight="1" x14ac:dyDescent="0.2">
      <c r="A63" s="52"/>
      <c r="B63" s="56" t="s">
        <v>91</v>
      </c>
      <c r="C63" s="54"/>
      <c r="D63" s="17">
        <f>D62/C10*100</f>
        <v>2.0399057399387543</v>
      </c>
      <c r="E63" s="13"/>
      <c r="F63" s="55"/>
      <c r="G63" s="17">
        <f>G62/F10*100</f>
        <v>2.0020377863876493</v>
      </c>
      <c r="H63" s="57"/>
      <c r="I63" s="41"/>
      <c r="J63" s="13"/>
      <c r="K63" s="43"/>
    </row>
    <row r="64" spans="1:11" ht="15.75" customHeight="1" x14ac:dyDescent="0.2">
      <c r="A64" s="52"/>
      <c r="B64" s="56" t="s">
        <v>92</v>
      </c>
      <c r="C64" s="54"/>
      <c r="D64" s="49">
        <v>69464</v>
      </c>
      <c r="E64" s="17"/>
      <c r="F64" s="58"/>
      <c r="G64" s="17">
        <v>45850</v>
      </c>
      <c r="H64" s="57"/>
      <c r="I64" s="41">
        <f t="shared" si="8"/>
        <v>-23614</v>
      </c>
      <c r="J64" s="17"/>
      <c r="K64" s="43"/>
    </row>
    <row r="65" spans="1:11" ht="15.75" customHeight="1" x14ac:dyDescent="0.2">
      <c r="A65" s="52"/>
      <c r="B65" s="56" t="s">
        <v>91</v>
      </c>
      <c r="C65" s="54"/>
      <c r="D65" s="59">
        <f>D64/C10*100</f>
        <v>4.1422268188234468E-2</v>
      </c>
      <c r="E65" s="17"/>
      <c r="F65" s="58"/>
      <c r="G65" s="59">
        <f>G64/F10*100</f>
        <v>2.7260143393824116E-2</v>
      </c>
      <c r="H65" s="57"/>
      <c r="I65" s="41"/>
      <c r="J65" s="54"/>
      <c r="K65" s="43"/>
    </row>
    <row r="66" spans="1:11" ht="9.75" customHeight="1" x14ac:dyDescent="0.2">
      <c r="A66" s="47"/>
      <c r="B66" s="60"/>
      <c r="C66" s="49"/>
      <c r="D66" s="49"/>
      <c r="E66" s="49"/>
      <c r="F66" s="49"/>
      <c r="G66" s="49"/>
      <c r="H66" s="49"/>
      <c r="I66" s="49"/>
      <c r="J66" s="60"/>
      <c r="K66" s="43"/>
    </row>
    <row r="67" spans="1:11" x14ac:dyDescent="0.2">
      <c r="A67" s="61"/>
      <c r="B67" s="3"/>
      <c r="C67" s="62"/>
      <c r="D67" s="62"/>
      <c r="E67" s="62"/>
      <c r="F67" s="63"/>
      <c r="G67" s="62"/>
      <c r="H67" s="62"/>
      <c r="I67" s="62"/>
      <c r="J67" s="3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2021-04-22T11:50:33Z</dcterms:created>
  <dcterms:modified xsi:type="dcterms:W3CDTF">2021-04-27T13:50:16Z</dcterms:modified>
</cp:coreProperties>
</file>