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180" windowWidth="15900" windowHeight="11880"/>
  </bookViews>
  <sheets>
    <sheet name="на 01.10.2019" sheetId="3" r:id="rId1"/>
  </sheets>
  <definedNames>
    <definedName name="APPT" localSheetId="0">'на 01.10.2019'!$A$17</definedName>
    <definedName name="FIO" localSheetId="0">'на 01.10.2019'!$F$17</definedName>
    <definedName name="SIGN" localSheetId="0">'на 01.10.2019'!$A$17:$G$18</definedName>
    <definedName name="_xlnm.Print_Titles" localSheetId="0">'на 01.10.2019'!$5:$7</definedName>
  </definedNames>
  <calcPr calcId="145621"/>
</workbook>
</file>

<file path=xl/calcChain.xml><?xml version="1.0" encoding="utf-8"?>
<calcChain xmlns="http://schemas.openxmlformats.org/spreadsheetml/2006/main">
  <c r="D82" i="3" l="1"/>
  <c r="C82" i="3"/>
  <c r="D80" i="3"/>
  <c r="C80" i="3"/>
  <c r="D77" i="3"/>
  <c r="C77" i="3"/>
  <c r="D73" i="3"/>
  <c r="C73" i="3"/>
  <c r="D67" i="3"/>
  <c r="C67" i="3"/>
  <c r="D59" i="3"/>
  <c r="C59" i="3"/>
  <c r="D55" i="3"/>
  <c r="C55" i="3"/>
  <c r="D46" i="3"/>
  <c r="C46" i="3"/>
  <c r="D42" i="3"/>
  <c r="C42" i="3"/>
  <c r="D37" i="3"/>
  <c r="C37" i="3"/>
  <c r="D26" i="3"/>
  <c r="C26" i="3"/>
  <c r="D22" i="3"/>
  <c r="C22" i="3"/>
  <c r="D20" i="3"/>
  <c r="C20" i="3"/>
  <c r="D9" i="3"/>
  <c r="C9" i="3"/>
  <c r="K35" i="3" l="1"/>
  <c r="K10" i="3" l="1"/>
  <c r="K11" i="3"/>
  <c r="K12" i="3"/>
  <c r="K13" i="3"/>
  <c r="K14" i="3"/>
  <c r="K15" i="3"/>
  <c r="K16" i="3"/>
  <c r="K19" i="3"/>
  <c r="K20" i="3"/>
  <c r="K21" i="3"/>
  <c r="K22" i="3"/>
  <c r="K23" i="3"/>
  <c r="K24" i="3"/>
  <c r="K25" i="3"/>
  <c r="K26" i="3"/>
  <c r="K27" i="3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52" i="3"/>
  <c r="E53" i="3"/>
  <c r="E54" i="3"/>
  <c r="E55" i="3"/>
  <c r="E5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K9" i="3" l="1"/>
  <c r="J44" i="3"/>
  <c r="J11" i="3" l="1"/>
  <c r="J13" i="3"/>
  <c r="J15" i="3"/>
  <c r="J17" i="3"/>
  <c r="J19" i="3"/>
  <c r="J21" i="3"/>
  <c r="J23" i="3"/>
  <c r="J25" i="3"/>
  <c r="J27" i="3"/>
  <c r="J29" i="3"/>
  <c r="J31" i="3"/>
  <c r="J33" i="3"/>
  <c r="J35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10" i="3"/>
  <c r="J12" i="3"/>
  <c r="J14" i="3"/>
  <c r="J16" i="3"/>
  <c r="J18" i="3"/>
  <c r="J20" i="3"/>
  <c r="J22" i="3"/>
  <c r="J24" i="3"/>
  <c r="J26" i="3"/>
  <c r="J28" i="3"/>
  <c r="J30" i="3"/>
  <c r="J32" i="3"/>
  <c r="J34" i="3"/>
  <c r="J36" i="3"/>
  <c r="J38" i="3"/>
  <c r="J40" i="3"/>
  <c r="J42" i="3"/>
  <c r="J46" i="3"/>
  <c r="J48" i="3"/>
  <c r="J50" i="3"/>
  <c r="J52" i="3"/>
  <c r="J54" i="3"/>
  <c r="J56" i="3"/>
  <c r="J58" i="3"/>
  <c r="J60" i="3"/>
  <c r="J62" i="3"/>
  <c r="J64" i="3"/>
  <c r="J66" i="3"/>
  <c r="J68" i="3"/>
  <c r="J70" i="3"/>
  <c r="J72" i="3"/>
  <c r="J74" i="3"/>
  <c r="J76" i="3"/>
  <c r="J78" i="3"/>
  <c r="J80" i="3"/>
  <c r="J82" i="3"/>
  <c r="J84" i="3"/>
  <c r="J8" i="3"/>
  <c r="J9" i="3"/>
  <c r="I8" i="3"/>
  <c r="I9" i="3"/>
  <c r="D8" i="3" l="1"/>
  <c r="F44" i="3" s="1"/>
  <c r="C8" i="3"/>
  <c r="F10" i="3" l="1"/>
  <c r="F12" i="3"/>
  <c r="F14" i="3"/>
  <c r="F16" i="3"/>
  <c r="F18" i="3"/>
  <c r="F20" i="3"/>
  <c r="F22" i="3"/>
  <c r="F24" i="3"/>
  <c r="F26" i="3"/>
  <c r="F28" i="3"/>
  <c r="F30" i="3"/>
  <c r="F32" i="3"/>
  <c r="F34" i="3"/>
  <c r="F36" i="3"/>
  <c r="F38" i="3"/>
  <c r="F40" i="3"/>
  <c r="F42" i="3"/>
  <c r="F48" i="3"/>
  <c r="F52" i="3"/>
  <c r="F56" i="3"/>
  <c r="F60" i="3"/>
  <c r="F64" i="3"/>
  <c r="F68" i="3"/>
  <c r="F74" i="3"/>
  <c r="F80" i="3"/>
  <c r="F84" i="3"/>
  <c r="F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46" i="3"/>
  <c r="F50" i="3"/>
  <c r="F54" i="3"/>
  <c r="F58" i="3"/>
  <c r="F62" i="3"/>
  <c r="F66" i="3"/>
  <c r="F70" i="3"/>
  <c r="F72" i="3"/>
  <c r="F76" i="3"/>
  <c r="F78" i="3"/>
  <c r="F82" i="3"/>
  <c r="K8" i="3"/>
  <c r="J86" i="3" l="1"/>
  <c r="E8" i="3" l="1"/>
  <c r="F8" i="3"/>
  <c r="F9" i="3"/>
  <c r="F86" i="3" l="1"/>
</calcChain>
</file>

<file path=xl/sharedStrings.xml><?xml version="1.0" encoding="utf-8"?>
<sst xmlns="http://schemas.openxmlformats.org/spreadsheetml/2006/main" count="182" uniqueCount="178">
  <si>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</si>
  <si>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</si>
  <si>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</si>
  <si>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</si>
  <si>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</si>
  <si>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</si>
  <si>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</si>
  <si>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</si>
  <si>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</si>
  <si>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</si>
  <si>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</si>
  <si>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</si>
  <si>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</si>
  <si>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</si>
  <si>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</si>
  <si>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</si>
  <si>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</si>
  <si>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</si>
  <si>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</si>
  <si>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</si>
  <si>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</si>
  <si>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</si>
  <si>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</si>
  <si>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</si>
  <si>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</si>
  <si>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</si>
  <si>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</si>
  <si>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</si>
  <si>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</si>
  <si>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</si>
  <si>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</si>
  <si>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</si>
  <si>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</si>
  <si>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</si>
  <si>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</si>
  <si>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</si>
  <si>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</si>
  <si>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</si>
  <si>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</si>
  <si>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</si>
  <si>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</si>
  <si>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</si>
  <si>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</si>
  <si>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</si>
  <si>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</si>
  <si>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</si>
  <si>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</si>
  <si>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</si>
  <si>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</si>
  <si>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</si>
  <si>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</si>
  <si>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</si>
  <si>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</si>
  <si>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</si>
  <si>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</si>
  <si>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</si>
  <si>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</si>
  <si>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</si>
  <si>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</si>
  <si>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</si>
  <si>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</si>
  <si>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</si>
  <si>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</si>
  <si>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</si>
  <si>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</si>
  <si>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</si>
  <si>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</si>
  <si>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</si>
  <si>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</si>
  <si>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</si>
  <si>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</si>
  <si>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</si>
  <si>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</si>
  <si>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</si>
  <si>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</si>
  <si>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</si>
  <si>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</si>
  <si>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</si>
  <si>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</si>
  <si>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</si>
  <si>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</si>
  <si>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</si>
  <si>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</si>
  <si>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</si>
  <si>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</si>
  <si>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</si>
  <si>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</si>
  <si>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</si>
  <si>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</si>
  <si>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</si>
  <si>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</si>
  <si>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</si>
  <si>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</si>
  <si>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</si>
  <si>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</si>
  <si>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</si>
  <si>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</si>
  <si>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</si>
  <si>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</si>
  <si>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</si>
  <si>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</si>
  <si>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</si>
  <si>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</si>
  <si>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</si>
  <si>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</si>
  <si>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</si>
  <si>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</si>
  <si>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</si>
  <si>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</si>
  <si>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</si>
  <si>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</si>
  <si>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</si>
  <si>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</si>
  <si>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</si>
  <si>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</si>
  <si>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</si>
  <si>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</si>
  <si>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</si>
  <si>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</si>
  <si>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</si>
  <si>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</si>
  <si>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</si>
  <si>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</si>
  <si>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</si>
  <si>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</si>
  <si>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</si>
  <si>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</si>
  <si>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</si>
  <si>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</si>
  <si>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</si>
  <si>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</si>
  <si>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</si>
  <si>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</si>
  <si>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</si>
  <si>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</si>
  <si>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</si>
  <si>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</si>
  <si>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</si>
  <si>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</si>
  <si>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</si>
  <si>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</si>
  <si>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</si>
  <si>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</si>
  <si>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</si>
  <si>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</si>
  <si>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</si>
  <si>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</si>
  <si>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</si>
  <si>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</si>
  <si>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</si>
  <si>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</si>
  <si>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</si>
  <si>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Защита населения и территории от чрезвычайных ситуаций природного и техногенного характера, гражданская оборона</t>
  </si>
  <si>
    <t>Прикладные научные исследования в области охраны окружающей среды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</si>
  <si>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</si>
  <si>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</si>
  <si>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</si>
  <si>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</si>
  <si>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</si>
  <si>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</si>
  <si>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</si>
  <si>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</si>
  <si>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</si>
  <si>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</si>
  <si>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0604</t>
  </si>
  <si>
    <t>0703</t>
  </si>
  <si>
    <t>11=4/8</t>
  </si>
  <si>
    <t>2019 год</t>
  </si>
  <si>
    <t>7</t>
  </si>
  <si>
    <t>8</t>
  </si>
  <si>
    <t>9=8/7</t>
  </si>
  <si>
    <t>10</t>
  </si>
  <si>
    <t>исполнено за девять месяцев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</si>
  <si>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</si>
  <si>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</si>
  <si>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девять месяцев 2020 года в сравнении с аналогичным периодом 2019 года </t>
  </si>
  <si>
    <t>Темп роста исполнеия 2020 к 2019,
%%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</si>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</sst>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tabSelected="1" zoomScale="90" zoomScaleNormal="90" workbookViewId="0">
      <selection activeCell="I6" sqref="I6"/>
    </sheetView>
  </sheetViews>
  <sheetFormatPr defaultColWidth="9.140625" defaultRowHeight="12.75" x14ac:dyDescent="0.2"/>
  <cols>
    <col min="1" max="1" width="8.28515625" style="3" customWidth="1"/>
    <col min="2" max="2" width="41.140625" style="3" customWidth="1"/>
    <col min="3" max="3" width="14" style="3" customWidth="1"/>
    <col min="4" max="4" width="14.5703125" style="3" customWidth="1"/>
    <col min="5" max="6" width="10" style="3" customWidth="1"/>
    <col min="7" max="8" width="14.140625" style="3" customWidth="1"/>
    <col min="9" max="10" width="10" style="3" customWidth="1"/>
    <col min="11" max="11" width="11" style="3" customWidth="1"/>
    <col min="12" max="16384" width="9.140625" style="3"/>
  </cols>
  <sheetData>
    <row r="1" spans="1:11" ht="15.75" x14ac:dyDescent="0.25">
      <c r="J1" s="16"/>
      <c r="K1" s="16"/>
    </row>
    <row r="2" spans="1:11" ht="41.25" customHeight="1" x14ac:dyDescent="0.2">
      <c r="B2" s="18" t="s">
        <v>175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19"/>
      <c r="B3" s="19"/>
      <c r="C3" s="19"/>
      <c r="D3" s="19"/>
      <c r="E3" s="19"/>
      <c r="F3" s="19"/>
    </row>
    <row r="4" spans="1:11" ht="15.75" x14ac:dyDescent="0.25">
      <c r="A4" s="4"/>
      <c r="B4" s="4"/>
      <c r="C4" s="4"/>
      <c r="E4" s="4"/>
      <c r="F4" s="4"/>
      <c r="G4" s="4"/>
      <c r="I4" s="4"/>
      <c r="J4" s="4"/>
      <c r="K4" s="5" t="s">
        <v>0</v>
      </c>
    </row>
    <row r="5" spans="1:11" x14ac:dyDescent="0.2">
      <c r="A5" s="17" t="s">
        <v>1</v>
      </c>
      <c r="B5" s="17" t="s">
        <v>150</v>
      </c>
      <c r="C5" s="20" t="s">
        <v>177</v>
      </c>
      <c r="D5" s="20"/>
      <c r="E5" s="20"/>
      <c r="F5" s="20"/>
      <c r="G5" s="20" t="s">
        <v>167</v>
      </c>
      <c r="H5" s="20"/>
      <c r="I5" s="20"/>
      <c r="J5" s="20"/>
      <c r="K5" s="17" t="s">
        <v>176</v>
      </c>
    </row>
    <row r="6" spans="1:11" ht="76.5" x14ac:dyDescent="0.2">
      <c r="A6" s="17"/>
      <c r="B6" s="17"/>
      <c r="C6" s="1" t="s">
        <v>146</v>
      </c>
      <c r="D6" s="1" t="s">
        <v>172</v>
      </c>
      <c r="E6" s="2" t="s">
        <v>145</v>
      </c>
      <c r="F6" s="2" t="s">
        <v>151</v>
      </c>
      <c r="G6" s="1" t="s">
        <v>146</v>
      </c>
      <c r="H6" s="1" t="s">
        <v>172</v>
      </c>
      <c r="I6" s="2" t="s">
        <v>145</v>
      </c>
      <c r="J6" s="2" t="s">
        <v>151</v>
      </c>
      <c r="K6" s="17"/>
    </row>
    <row r="7" spans="1:11" x14ac:dyDescent="0.2">
      <c r="A7" s="6" t="s">
        <v>148</v>
      </c>
      <c r="B7" s="6" t="s">
        <v>158</v>
      </c>
      <c r="C7" s="6" t="s">
        <v>159</v>
      </c>
      <c r="D7" s="6" t="s">
        <v>160</v>
      </c>
      <c r="E7" s="6" t="s">
        <v>161</v>
      </c>
      <c r="F7" s="6" t="s">
        <v>149</v>
      </c>
      <c r="G7" s="6" t="s">
        <v>168</v>
      </c>
      <c r="H7" s="6" t="s">
        <v>169</v>
      </c>
      <c r="I7" s="6" t="s">
        <v>170</v>
      </c>
      <c r="J7" s="6" t="s">
        <v>171</v>
      </c>
      <c r="K7" s="6" t="s">
        <v>166</v>
      </c>
    </row>
    <row r="8" spans="1:11" x14ac:dyDescent="0.2">
      <c r="A8" s="7" t="s">
        <v>144</v>
      </c>
      <c r="B8" s="8" t="s">
        <v>147</v>
      </c>
      <c r="C8" s="9">
        <f>C9+C20+C22+C26+C37+C42+C46+C55+C59+C67+C73+C77+C80+C82</f>
        <v>173480979.23000002</v>
      </c>
      <c r="D8" s="9">
        <f>D9+D20+D22+D26+D37+D42+D46+D55+D59+D67+D73+D77+D80+D82</f>
        <v>116275424.91999999</v>
      </c>
      <c r="E8" s="9">
        <f>D8/C8*100</f>
        <v>67.024883901446472</v>
      </c>
      <c r="F8" s="9">
        <f>D8/$D$8*100</f>
        <v>100</v>
      </c>
      <c r="G8" s="9">
        <v>140380383.70000002</v>
      </c>
      <c r="H8" s="9">
        <v>92284595.799999997</v>
      </c>
      <c r="I8" s="9">
        <f>H8/G8*100</f>
        <v>65.738953953293674</v>
      </c>
      <c r="J8" s="9">
        <f>H8/$H$8*100</f>
        <v>100</v>
      </c>
      <c r="K8" s="9">
        <f>D8/H8*100</f>
        <v>125.99656953798998</v>
      </c>
    </row>
    <row r="9" spans="1:11" x14ac:dyDescent="0.2">
      <c r="A9" s="10" t="s">
        <v>162</v>
      </c>
      <c r="B9" s="11" t="s">
        <v>2</v>
      </c>
      <c r="C9" s="12">
        <f>C10+C11+C12+C13+C14+C15+C16+C17+C18+C19</f>
        <v>9502136.379999999</v>
      </c>
      <c r="D9" s="12">
        <f>D10+D11+D12+D13+D14+D15+D16+D17+D18+D19</f>
        <v>5452040.5600000005</v>
      </c>
      <c r="E9" s="12">
        <f t="shared" ref="E9:E72" si="0">D9/C9*100</f>
        <v>57.376997571571387</v>
      </c>
      <c r="F9" s="12">
        <f t="shared" ref="F9:F72" si="1">D9/$D$8*100</f>
        <v>4.6889018584547184</v>
      </c>
      <c r="G9" s="12">
        <v>8600678</v>
      </c>
      <c r="H9" s="12">
        <v>5279515</v>
      </c>
      <c r="I9" s="12">
        <f>H9/G9*100</f>
        <v>61.384869890490023</v>
      </c>
      <c r="J9" s="12">
        <f t="shared" ref="J9:J72" si="2">H9/$H$8*100</f>
        <v>5.7209060236248011</v>
      </c>
      <c r="K9" s="12">
        <f t="shared" ref="K9:K72" si="3">D9/H9*100</f>
        <v>103.26782971541894</v>
      </c>
    </row>
    <row r="10" spans="1:11" ht="38.25" x14ac:dyDescent="0.2">
      <c r="A10" s="6" t="s">
        <v>3</v>
      </c>
      <c r="B10" s="13" t="s">
        <v>4</v>
      </c>
      <c r="C10" s="14">
        <v>6889.66</v>
      </c>
      <c r="D10" s="14">
        <v>3175.87</v>
      </c>
      <c r="E10" s="14">
        <f t="shared" si="0"/>
        <v>46.09617891158635</v>
      </c>
      <c r="F10" s="14">
        <f t="shared" si="1"/>
        <v>2.731333815537606E-3</v>
      </c>
      <c r="G10" s="14">
        <v>6693.7</v>
      </c>
      <c r="H10" s="14">
        <v>4118.8</v>
      </c>
      <c r="I10" s="14">
        <f t="shared" ref="I10:I73" si="4">H10/G10*100</f>
        <v>61.532485770201838</v>
      </c>
      <c r="J10" s="14">
        <f t="shared" si="2"/>
        <v>4.4631500677819519E-3</v>
      </c>
      <c r="K10" s="14">
        <f t="shared" si="3"/>
        <v>77.106681557735257</v>
      </c>
    </row>
    <row r="11" spans="1:11" ht="51" x14ac:dyDescent="0.2">
      <c r="A11" s="6" t="s">
        <v>5</v>
      </c>
      <c r="B11" s="13" t="s">
        <v>6</v>
      </c>
      <c r="C11" s="14">
        <v>557778.39</v>
      </c>
      <c r="D11" s="14">
        <v>330955.56</v>
      </c>
      <c r="E11" s="14">
        <f t="shared" si="0"/>
        <v>59.334597025173387</v>
      </c>
      <c r="F11" s="14">
        <f t="shared" si="1"/>
        <v>0.28463070354522857</v>
      </c>
      <c r="G11" s="14">
        <v>540929</v>
      </c>
      <c r="H11" s="14">
        <v>352738.6</v>
      </c>
      <c r="I11" s="14">
        <f t="shared" si="4"/>
        <v>65.209777993045293</v>
      </c>
      <c r="J11" s="14">
        <f t="shared" si="2"/>
        <v>0.38222912171003948</v>
      </c>
      <c r="K11" s="14">
        <f t="shared" si="3"/>
        <v>93.824594189578349</v>
      </c>
    </row>
    <row r="12" spans="1:11" ht="51" x14ac:dyDescent="0.2">
      <c r="A12" s="6" t="s">
        <v>7</v>
      </c>
      <c r="B12" s="13" t="s">
        <v>8</v>
      </c>
      <c r="C12" s="14">
        <v>3154973.06</v>
      </c>
      <c r="D12" s="14">
        <v>2020920.73</v>
      </c>
      <c r="E12" s="14">
        <f t="shared" si="0"/>
        <v>64.05508673345058</v>
      </c>
      <c r="F12" s="14">
        <f t="shared" si="1"/>
        <v>1.7380463080573019</v>
      </c>
      <c r="G12" s="14">
        <v>3122382</v>
      </c>
      <c r="H12" s="14">
        <v>2162992.2999999998</v>
      </c>
      <c r="I12" s="14">
        <f t="shared" si="4"/>
        <v>69.273788408977495</v>
      </c>
      <c r="J12" s="14">
        <f t="shared" si="2"/>
        <v>2.343828112643692</v>
      </c>
      <c r="K12" s="14">
        <f t="shared" si="3"/>
        <v>93.431711707896511</v>
      </c>
    </row>
    <row r="13" spans="1:11" x14ac:dyDescent="0.2">
      <c r="A13" s="6" t="s">
        <v>9</v>
      </c>
      <c r="B13" s="13" t="s">
        <v>10</v>
      </c>
      <c r="C13" s="14">
        <v>398820.49</v>
      </c>
      <c r="D13" s="14">
        <v>283735.38</v>
      </c>
      <c r="E13" s="14">
        <f t="shared" si="0"/>
        <v>71.143631562159712</v>
      </c>
      <c r="F13" s="14">
        <f t="shared" si="1"/>
        <v>0.24402007577716106</v>
      </c>
      <c r="G13" s="14">
        <v>378468.6</v>
      </c>
      <c r="H13" s="14">
        <v>232559.4</v>
      </c>
      <c r="I13" s="14">
        <f t="shared" si="4"/>
        <v>61.4474754312511</v>
      </c>
      <c r="J13" s="14">
        <f t="shared" si="2"/>
        <v>0.25200240406752694</v>
      </c>
      <c r="K13" s="14">
        <f t="shared" si="3"/>
        <v>122.00555212990747</v>
      </c>
    </row>
    <row r="14" spans="1:11" ht="38.25" x14ac:dyDescent="0.2">
      <c r="A14" s="6" t="s">
        <v>11</v>
      </c>
      <c r="B14" s="13" t="s">
        <v>12</v>
      </c>
      <c r="C14" s="14">
        <v>87467.1</v>
      </c>
      <c r="D14" s="14">
        <v>50500.7</v>
      </c>
      <c r="E14" s="14">
        <f t="shared" si="0"/>
        <v>57.736794749111375</v>
      </c>
      <c r="F14" s="14">
        <f t="shared" si="1"/>
        <v>4.3431963404774114E-2</v>
      </c>
      <c r="G14" s="14">
        <v>84311.8</v>
      </c>
      <c r="H14" s="14">
        <v>53765.599999999999</v>
      </c>
      <c r="I14" s="14">
        <f t="shared" si="4"/>
        <v>63.769958653474355</v>
      </c>
      <c r="J14" s="14">
        <f t="shared" si="2"/>
        <v>5.8260644188680509E-2</v>
      </c>
      <c r="K14" s="14">
        <f t="shared" si="3"/>
        <v>93.927529870400406</v>
      </c>
    </row>
    <row r="15" spans="1:11" ht="28.5" customHeight="1" x14ac:dyDescent="0.2">
      <c r="A15" s="6" t="s">
        <v>13</v>
      </c>
      <c r="B15" s="13" t="s">
        <v>14</v>
      </c>
      <c r="C15" s="14">
        <v>396107.01</v>
      </c>
      <c r="D15" s="14">
        <v>314618.69</v>
      </c>
      <c r="E15" s="14">
        <f t="shared" si="0"/>
        <v>79.427700610499159</v>
      </c>
      <c r="F15" s="14">
        <f t="shared" si="1"/>
        <v>0.27058055493365385</v>
      </c>
      <c r="G15" s="14">
        <v>106133.9</v>
      </c>
      <c r="H15" s="14">
        <v>73938.2</v>
      </c>
      <c r="I15" s="14">
        <f t="shared" si="4"/>
        <v>69.665017492054844</v>
      </c>
      <c r="J15" s="14">
        <f t="shared" si="2"/>
        <v>8.0119763606311414E-2</v>
      </c>
      <c r="K15" s="14">
        <f t="shared" si="3"/>
        <v>425.51575504948732</v>
      </c>
    </row>
    <row r="16" spans="1:11" ht="25.5" x14ac:dyDescent="0.2">
      <c r="A16" s="6" t="s">
        <v>163</v>
      </c>
      <c r="B16" s="13" t="s">
        <v>157</v>
      </c>
      <c r="C16" s="14">
        <v>166</v>
      </c>
      <c r="D16" s="14">
        <v>0</v>
      </c>
      <c r="E16" s="14">
        <f t="shared" si="0"/>
        <v>0</v>
      </c>
      <c r="F16" s="14">
        <f t="shared" si="1"/>
        <v>0</v>
      </c>
      <c r="G16" s="14">
        <v>160</v>
      </c>
      <c r="H16" s="14">
        <v>145.19999999999999</v>
      </c>
      <c r="I16" s="14">
        <f t="shared" si="4"/>
        <v>90.75</v>
      </c>
      <c r="J16" s="14">
        <f t="shared" si="2"/>
        <v>1.5733936822422533E-4</v>
      </c>
      <c r="K16" s="14">
        <f t="shared" si="3"/>
        <v>0</v>
      </c>
    </row>
    <row r="17" spans="1:11" x14ac:dyDescent="0.2">
      <c r="A17" s="6" t="s">
        <v>15</v>
      </c>
      <c r="B17" s="13" t="s">
        <v>16</v>
      </c>
      <c r="C17" s="14">
        <v>286358.73</v>
      </c>
      <c r="D17" s="14">
        <v>0</v>
      </c>
      <c r="E17" s="14">
        <f t="shared" si="0"/>
        <v>0</v>
      </c>
      <c r="F17" s="14">
        <f t="shared" si="1"/>
        <v>0</v>
      </c>
      <c r="G17" s="14">
        <v>194001.6</v>
      </c>
      <c r="H17" s="14">
        <v>0</v>
      </c>
      <c r="I17" s="14">
        <f t="shared" si="4"/>
        <v>0</v>
      </c>
      <c r="J17" s="14">
        <f t="shared" si="2"/>
        <v>0</v>
      </c>
      <c r="K17" s="14">
        <v>0</v>
      </c>
    </row>
    <row r="18" spans="1:11" ht="25.5" x14ac:dyDescent="0.2">
      <c r="A18" s="6" t="s">
        <v>17</v>
      </c>
      <c r="B18" s="13" t="s">
        <v>18</v>
      </c>
      <c r="C18" s="14">
        <v>5050</v>
      </c>
      <c r="D18" s="14">
        <v>0</v>
      </c>
      <c r="E18" s="14">
        <f t="shared" si="0"/>
        <v>0</v>
      </c>
      <c r="F18" s="14">
        <f t="shared" si="1"/>
        <v>0</v>
      </c>
      <c r="G18" s="14">
        <v>26500</v>
      </c>
      <c r="H18" s="14">
        <v>0</v>
      </c>
      <c r="I18" s="14">
        <f t="shared" si="4"/>
        <v>0</v>
      </c>
      <c r="J18" s="14">
        <f t="shared" si="2"/>
        <v>0</v>
      </c>
      <c r="K18" s="14">
        <v>0</v>
      </c>
    </row>
    <row r="19" spans="1:11" x14ac:dyDescent="0.2">
      <c r="A19" s="6" t="s">
        <v>19</v>
      </c>
      <c r="B19" s="13" t="s">
        <v>20</v>
      </c>
      <c r="C19" s="14">
        <v>4608525.9400000004</v>
      </c>
      <c r="D19" s="14">
        <v>2448133.63</v>
      </c>
      <c r="E19" s="14">
        <f t="shared" si="0"/>
        <v>53.121836827504097</v>
      </c>
      <c r="F19" s="14">
        <f t="shared" si="1"/>
        <v>2.1054609189210609</v>
      </c>
      <c r="G19" s="14">
        <v>4141097.4</v>
      </c>
      <c r="H19" s="14">
        <v>2399256.9</v>
      </c>
      <c r="I19" s="14">
        <f t="shared" si="4"/>
        <v>57.93770752651217</v>
      </c>
      <c r="J19" s="14">
        <f t="shared" si="2"/>
        <v>2.5998454879725443</v>
      </c>
      <c r="K19" s="14">
        <f t="shared" si="3"/>
        <v>102.03716117269477</v>
      </c>
    </row>
    <row r="20" spans="1:11" x14ac:dyDescent="0.2">
      <c r="A20" s="1" t="s">
        <v>21</v>
      </c>
      <c r="B20" s="15" t="s">
        <v>22</v>
      </c>
      <c r="C20" s="12">
        <f>C21</f>
        <v>71362.100000000006</v>
      </c>
      <c r="D20" s="12">
        <f>D21</f>
        <v>61488.1</v>
      </c>
      <c r="E20" s="12">
        <f t="shared" si="0"/>
        <v>86.163523775225215</v>
      </c>
      <c r="F20" s="12">
        <f t="shared" si="1"/>
        <v>5.2881423604605307E-2</v>
      </c>
      <c r="G20" s="12">
        <v>74243.199999999997</v>
      </c>
      <c r="H20" s="12">
        <v>55682.400000000001</v>
      </c>
      <c r="I20" s="12">
        <f t="shared" si="4"/>
        <v>75</v>
      </c>
      <c r="J20" s="12">
        <f t="shared" si="2"/>
        <v>6.0337697225954584E-2</v>
      </c>
      <c r="K20" s="12">
        <f t="shared" si="3"/>
        <v>110.42645431949771</v>
      </c>
    </row>
    <row r="21" spans="1:11" x14ac:dyDescent="0.2">
      <c r="A21" s="6" t="s">
        <v>23</v>
      </c>
      <c r="B21" s="13" t="s">
        <v>24</v>
      </c>
      <c r="C21" s="14">
        <v>71362.100000000006</v>
      </c>
      <c r="D21" s="14">
        <v>61488.1</v>
      </c>
      <c r="E21" s="14">
        <f t="shared" si="0"/>
        <v>86.163523775225215</v>
      </c>
      <c r="F21" s="14">
        <f t="shared" si="1"/>
        <v>5.2881423604605307E-2</v>
      </c>
      <c r="G21" s="14">
        <v>74243.199999999997</v>
      </c>
      <c r="H21" s="14">
        <v>55682.400000000001</v>
      </c>
      <c r="I21" s="14">
        <f t="shared" si="4"/>
        <v>75</v>
      </c>
      <c r="J21" s="14">
        <f t="shared" si="2"/>
        <v>6.0337697225954584E-2</v>
      </c>
      <c r="K21" s="14">
        <f t="shared" si="3"/>
        <v>110.42645431949771</v>
      </c>
    </row>
    <row r="22" spans="1:11" ht="25.5" x14ac:dyDescent="0.2">
      <c r="A22" s="1" t="s">
        <v>25</v>
      </c>
      <c r="B22" s="15" t="s">
        <v>26</v>
      </c>
      <c r="C22" s="12">
        <f>C23+C24+C25</f>
        <v>2884049.3600000003</v>
      </c>
      <c r="D22" s="12">
        <f>D23+D24+D25</f>
        <v>1962007.6</v>
      </c>
      <c r="E22" s="12">
        <f t="shared" si="0"/>
        <v>68.029612364193369</v>
      </c>
      <c r="F22" s="12">
        <f t="shared" si="1"/>
        <v>1.6873794280690901</v>
      </c>
      <c r="G22" s="12">
        <v>2449939</v>
      </c>
      <c r="H22" s="12">
        <v>1435653.7</v>
      </c>
      <c r="I22" s="12">
        <f t="shared" si="4"/>
        <v>58.599569213764092</v>
      </c>
      <c r="J22" s="12">
        <f t="shared" si="2"/>
        <v>1.5556807585865811</v>
      </c>
      <c r="K22" s="12">
        <f t="shared" si="3"/>
        <v>136.66301281430196</v>
      </c>
    </row>
    <row r="23" spans="1:11" ht="38.25" x14ac:dyDescent="0.2">
      <c r="A23" s="6" t="s">
        <v>27</v>
      </c>
      <c r="B23" s="13" t="s">
        <v>152</v>
      </c>
      <c r="C23" s="14">
        <v>759197.36</v>
      </c>
      <c r="D23" s="14">
        <v>483709.47</v>
      </c>
      <c r="E23" s="14">
        <f t="shared" si="0"/>
        <v>63.713270815377967</v>
      </c>
      <c r="F23" s="14">
        <f t="shared" si="1"/>
        <v>0.41600318410601606</v>
      </c>
      <c r="G23" s="14">
        <v>663478.4</v>
      </c>
      <c r="H23" s="14">
        <v>288501.40000000002</v>
      </c>
      <c r="I23" s="14">
        <f t="shared" si="4"/>
        <v>43.483163882953839</v>
      </c>
      <c r="J23" s="14">
        <f t="shared" si="2"/>
        <v>0.31262140501242791</v>
      </c>
      <c r="K23" s="14">
        <f t="shared" si="3"/>
        <v>167.66278083919175</v>
      </c>
    </row>
    <row r="24" spans="1:11" x14ac:dyDescent="0.2">
      <c r="A24" s="6" t="s">
        <v>28</v>
      </c>
      <c r="B24" s="13" t="s">
        <v>29</v>
      </c>
      <c r="C24" s="14">
        <v>1611623.82</v>
      </c>
      <c r="D24" s="14">
        <v>1081578.1200000001</v>
      </c>
      <c r="E24" s="14">
        <f t="shared" si="0"/>
        <v>67.111078067833475</v>
      </c>
      <c r="F24" s="14">
        <f t="shared" si="1"/>
        <v>0.93018634053081228</v>
      </c>
      <c r="G24" s="14">
        <v>1435961.2</v>
      </c>
      <c r="H24" s="14">
        <v>909784.7</v>
      </c>
      <c r="I24" s="14">
        <f t="shared" si="4"/>
        <v>63.357192380964058</v>
      </c>
      <c r="J24" s="14">
        <f t="shared" si="2"/>
        <v>0.98584676252111847</v>
      </c>
      <c r="K24" s="14">
        <f t="shared" si="3"/>
        <v>118.88286536364046</v>
      </c>
    </row>
    <row r="25" spans="1:11" ht="38.25" x14ac:dyDescent="0.2">
      <c r="A25" s="6" t="s">
        <v>30</v>
      </c>
      <c r="B25" s="13" t="s">
        <v>31</v>
      </c>
      <c r="C25" s="14">
        <v>513228.18</v>
      </c>
      <c r="D25" s="14">
        <v>396720.01</v>
      </c>
      <c r="E25" s="14">
        <f t="shared" si="0"/>
        <v>77.298953069958088</v>
      </c>
      <c r="F25" s="14">
        <f t="shared" si="1"/>
        <v>0.3411899034322618</v>
      </c>
      <c r="G25" s="14">
        <v>350499.3</v>
      </c>
      <c r="H25" s="14">
        <v>237367.7</v>
      </c>
      <c r="I25" s="14">
        <f t="shared" si="4"/>
        <v>67.722731543258448</v>
      </c>
      <c r="J25" s="14">
        <f t="shared" si="2"/>
        <v>0.25721269941348113</v>
      </c>
      <c r="K25" s="14">
        <f t="shared" si="3"/>
        <v>167.13310614712952</v>
      </c>
    </row>
    <row r="26" spans="1:11" x14ac:dyDescent="0.2">
      <c r="A26" s="1" t="s">
        <v>32</v>
      </c>
      <c r="B26" s="15" t="s">
        <v>33</v>
      </c>
      <c r="C26" s="12">
        <f>C27+C28+C29+C30+C31+C32+C33+C34+C35+C36</f>
        <v>29408738.66</v>
      </c>
      <c r="D26" s="12">
        <f>D27+D28+D29+D30+D31+D32+D33+D34+D35+D36</f>
        <v>16772716.760000002</v>
      </c>
      <c r="E26" s="12">
        <f t="shared" si="0"/>
        <v>57.033104866932781</v>
      </c>
      <c r="F26" s="12">
        <f t="shared" si="1"/>
        <v>14.424988574791273</v>
      </c>
      <c r="G26" s="12">
        <v>24131242.899999999</v>
      </c>
      <c r="H26" s="12">
        <v>14082496.5</v>
      </c>
      <c r="I26" s="12">
        <f t="shared" si="4"/>
        <v>58.357941024247872</v>
      </c>
      <c r="J26" s="12">
        <f t="shared" si="2"/>
        <v>15.259856076651962</v>
      </c>
      <c r="K26" s="12">
        <f t="shared" si="3"/>
        <v>119.10329081210851</v>
      </c>
    </row>
    <row r="27" spans="1:11" x14ac:dyDescent="0.2">
      <c r="A27" s="6" t="s">
        <v>34</v>
      </c>
      <c r="B27" s="13" t="s">
        <v>35</v>
      </c>
      <c r="C27" s="14">
        <v>189811.89</v>
      </c>
      <c r="D27" s="14">
        <v>135004.06</v>
      </c>
      <c r="E27" s="14">
        <f t="shared" si="0"/>
        <v>71.125186098721201</v>
      </c>
      <c r="F27" s="14">
        <f t="shared" si="1"/>
        <v>0.11610713105790474</v>
      </c>
      <c r="G27" s="14">
        <v>105074.9</v>
      </c>
      <c r="H27" s="14">
        <v>69214.8</v>
      </c>
      <c r="I27" s="14">
        <f t="shared" si="4"/>
        <v>65.871868543296259</v>
      </c>
      <c r="J27" s="14">
        <f t="shared" si="2"/>
        <v>7.5001466279380938E-2</v>
      </c>
      <c r="K27" s="14">
        <f t="shared" si="3"/>
        <v>195.05085617526888</v>
      </c>
    </row>
    <row r="28" spans="1:11" x14ac:dyDescent="0.2">
      <c r="A28" s="6" t="s">
        <v>36</v>
      </c>
      <c r="B28" s="13" t="s">
        <v>37</v>
      </c>
      <c r="C28" s="14">
        <v>8761</v>
      </c>
      <c r="D28" s="14">
        <v>0</v>
      </c>
      <c r="E28" s="14">
        <f t="shared" si="0"/>
        <v>0</v>
      </c>
      <c r="F28" s="14">
        <f t="shared" si="1"/>
        <v>0</v>
      </c>
      <c r="G28" s="14">
        <v>8424</v>
      </c>
      <c r="H28" s="14">
        <v>0</v>
      </c>
      <c r="I28" s="14">
        <f t="shared" si="4"/>
        <v>0</v>
      </c>
      <c r="J28" s="14">
        <f t="shared" si="2"/>
        <v>0</v>
      </c>
      <c r="K28" s="14"/>
    </row>
    <row r="29" spans="1:11" x14ac:dyDescent="0.2">
      <c r="A29" s="6" t="s">
        <v>38</v>
      </c>
      <c r="B29" s="13" t="s">
        <v>39</v>
      </c>
      <c r="C29" s="14">
        <v>5996541.4800000004</v>
      </c>
      <c r="D29" s="14">
        <v>4375689.22</v>
      </c>
      <c r="E29" s="14">
        <f t="shared" si="0"/>
        <v>72.970215158088081</v>
      </c>
      <c r="F29" s="14">
        <f t="shared" si="1"/>
        <v>3.7632106896281554</v>
      </c>
      <c r="G29" s="14">
        <v>5180201.8</v>
      </c>
      <c r="H29" s="14">
        <v>3976348.9</v>
      </c>
      <c r="I29" s="14">
        <f t="shared" si="4"/>
        <v>76.760501878517545</v>
      </c>
      <c r="J29" s="14">
        <f t="shared" si="2"/>
        <v>4.3087894198697896</v>
      </c>
      <c r="K29" s="14">
        <f t="shared" si="3"/>
        <v>110.04288934504716</v>
      </c>
    </row>
    <row r="30" spans="1:11" x14ac:dyDescent="0.2">
      <c r="A30" s="6" t="s">
        <v>40</v>
      </c>
      <c r="B30" s="13" t="s">
        <v>41</v>
      </c>
      <c r="C30" s="14">
        <v>66750.399999999994</v>
      </c>
      <c r="D30" s="14">
        <v>6862.23</v>
      </c>
      <c r="E30" s="14">
        <f t="shared" si="0"/>
        <v>10.2804327764328</v>
      </c>
      <c r="F30" s="14">
        <f t="shared" si="1"/>
        <v>5.901702792934416E-3</v>
      </c>
      <c r="G30" s="14">
        <v>47825.1</v>
      </c>
      <c r="H30" s="14">
        <v>12158.7</v>
      </c>
      <c r="I30" s="14">
        <f t="shared" si="4"/>
        <v>25.423261007295334</v>
      </c>
      <c r="J30" s="14">
        <f t="shared" si="2"/>
        <v>1.3175221600743038E-2</v>
      </c>
      <c r="K30" s="14">
        <f t="shared" si="3"/>
        <v>56.43884625823484</v>
      </c>
    </row>
    <row r="31" spans="1:11" x14ac:dyDescent="0.2">
      <c r="A31" s="6" t="s">
        <v>42</v>
      </c>
      <c r="B31" s="13" t="s">
        <v>43</v>
      </c>
      <c r="C31" s="14">
        <v>1713247.2</v>
      </c>
      <c r="D31" s="14">
        <v>1127052.58</v>
      </c>
      <c r="E31" s="14">
        <f t="shared" si="0"/>
        <v>65.784586135614305</v>
      </c>
      <c r="F31" s="14">
        <f t="shared" si="1"/>
        <v>0.96929560203752141</v>
      </c>
      <c r="G31" s="14">
        <v>1667315.9</v>
      </c>
      <c r="H31" s="14">
        <v>944107.5</v>
      </c>
      <c r="I31" s="14">
        <f t="shared" si="4"/>
        <v>56.624392534132262</v>
      </c>
      <c r="J31" s="14">
        <f t="shared" si="2"/>
        <v>1.0230391018302536</v>
      </c>
      <c r="K31" s="14">
        <f t="shared" si="3"/>
        <v>119.37756876203187</v>
      </c>
    </row>
    <row r="32" spans="1:11" x14ac:dyDescent="0.2">
      <c r="A32" s="6" t="s">
        <v>44</v>
      </c>
      <c r="B32" s="13" t="s">
        <v>45</v>
      </c>
      <c r="C32" s="14">
        <v>626472.77</v>
      </c>
      <c r="D32" s="14">
        <v>290972.61</v>
      </c>
      <c r="E32" s="14">
        <f t="shared" si="0"/>
        <v>46.446170357891212</v>
      </c>
      <c r="F32" s="14">
        <f t="shared" si="1"/>
        <v>0.25024428867939674</v>
      </c>
      <c r="G32" s="14">
        <v>121073.2</v>
      </c>
      <c r="H32" s="14">
        <v>74572.899999999994</v>
      </c>
      <c r="I32" s="14">
        <f t="shared" si="4"/>
        <v>61.593234506067397</v>
      </c>
      <c r="J32" s="14">
        <f t="shared" si="2"/>
        <v>8.0807527359837011E-2</v>
      </c>
      <c r="K32" s="14">
        <f t="shared" si="3"/>
        <v>390.18545611073193</v>
      </c>
    </row>
    <row r="33" spans="1:11" x14ac:dyDescent="0.2">
      <c r="A33" s="6" t="s">
        <v>46</v>
      </c>
      <c r="B33" s="13" t="s">
        <v>47</v>
      </c>
      <c r="C33" s="14">
        <v>14858907.140000001</v>
      </c>
      <c r="D33" s="14">
        <v>7978605.9900000002</v>
      </c>
      <c r="E33" s="14">
        <f t="shared" si="0"/>
        <v>53.695779338452745</v>
      </c>
      <c r="F33" s="14">
        <f t="shared" si="1"/>
        <v>6.8618162397509659</v>
      </c>
      <c r="G33" s="14">
        <v>11754064.199999999</v>
      </c>
      <c r="H33" s="14">
        <v>5283053.3</v>
      </c>
      <c r="I33" s="14">
        <f t="shared" si="4"/>
        <v>44.946609190717204</v>
      </c>
      <c r="J33" s="14">
        <f t="shared" si="2"/>
        <v>5.7247401413010257</v>
      </c>
      <c r="K33" s="14">
        <f t="shared" si="3"/>
        <v>151.02262909215776</v>
      </c>
    </row>
    <row r="34" spans="1:11" x14ac:dyDescent="0.2">
      <c r="A34" s="6" t="s">
        <v>48</v>
      </c>
      <c r="B34" s="13" t="s">
        <v>49</v>
      </c>
      <c r="C34" s="14">
        <v>1386973.97</v>
      </c>
      <c r="D34" s="14">
        <v>545419.11</v>
      </c>
      <c r="E34" s="14">
        <f t="shared" si="0"/>
        <v>39.324394098037757</v>
      </c>
      <c r="F34" s="14">
        <f t="shared" si="1"/>
        <v>0.46907513808292689</v>
      </c>
      <c r="G34" s="14">
        <v>1140177.1000000001</v>
      </c>
      <c r="H34" s="14">
        <v>573808.19999999995</v>
      </c>
      <c r="I34" s="14">
        <f t="shared" si="4"/>
        <v>50.326234406918005</v>
      </c>
      <c r="J34" s="14">
        <f t="shared" si="2"/>
        <v>0.62178112720302992</v>
      </c>
      <c r="K34" s="14">
        <f t="shared" si="3"/>
        <v>95.052512320318883</v>
      </c>
    </row>
    <row r="35" spans="1:11" ht="25.5" x14ac:dyDescent="0.2">
      <c r="A35" s="6" t="s">
        <v>50</v>
      </c>
      <c r="B35" s="13" t="s">
        <v>51</v>
      </c>
      <c r="C35" s="14">
        <v>16972</v>
      </c>
      <c r="D35" s="14">
        <v>5990</v>
      </c>
      <c r="E35" s="14">
        <f t="shared" si="0"/>
        <v>35.293424463822767</v>
      </c>
      <c r="F35" s="14">
        <f t="shared" si="1"/>
        <v>5.151561479238842E-3</v>
      </c>
      <c r="G35" s="14">
        <v>6900</v>
      </c>
      <c r="H35" s="14">
        <v>6400</v>
      </c>
      <c r="I35" s="14">
        <f t="shared" si="4"/>
        <v>92.753623188405797</v>
      </c>
      <c r="J35" s="14">
        <f t="shared" si="2"/>
        <v>6.9350685718666816E-3</v>
      </c>
      <c r="K35" s="14">
        <f t="shared" si="3"/>
        <v>93.59375</v>
      </c>
    </row>
    <row r="36" spans="1:11" ht="25.5" x14ac:dyDescent="0.2">
      <c r="A36" s="6" t="s">
        <v>52</v>
      </c>
      <c r="B36" s="13" t="s">
        <v>53</v>
      </c>
      <c r="C36" s="14">
        <v>4544300.8099999996</v>
      </c>
      <c r="D36" s="14">
        <v>2307120.96</v>
      </c>
      <c r="E36" s="14">
        <f t="shared" si="0"/>
        <v>50.769547537941271</v>
      </c>
      <c r="F36" s="14">
        <f t="shared" si="1"/>
        <v>1.9841862212822265</v>
      </c>
      <c r="G36" s="14">
        <v>4100186.6</v>
      </c>
      <c r="H36" s="14">
        <v>3142832.2</v>
      </c>
      <c r="I36" s="14">
        <f t="shared" si="4"/>
        <v>76.650955349202889</v>
      </c>
      <c r="J36" s="14">
        <f t="shared" si="2"/>
        <v>3.4055870026360355</v>
      </c>
      <c r="K36" s="14">
        <f t="shared" si="3"/>
        <v>73.408976782152095</v>
      </c>
    </row>
    <row r="37" spans="1:11" x14ac:dyDescent="0.2">
      <c r="A37" s="1" t="s">
        <v>54</v>
      </c>
      <c r="B37" s="15" t="s">
        <v>55</v>
      </c>
      <c r="C37" s="12">
        <f>C38+C39+C40+C41</f>
        <v>17170074.120000001</v>
      </c>
      <c r="D37" s="12">
        <f>D38+D39+D40+D41</f>
        <v>9206527.9000000004</v>
      </c>
      <c r="E37" s="12">
        <f t="shared" si="0"/>
        <v>53.619616523821968</v>
      </c>
      <c r="F37" s="12">
        <f t="shared" si="1"/>
        <v>7.9178621848376736</v>
      </c>
      <c r="G37" s="12">
        <v>13148189.300000001</v>
      </c>
      <c r="H37" s="12">
        <v>6087827.5</v>
      </c>
      <c r="I37" s="12">
        <f t="shared" si="4"/>
        <v>46.301641702101136</v>
      </c>
      <c r="J37" s="12">
        <f t="shared" si="2"/>
        <v>6.5967970572180805</v>
      </c>
      <c r="K37" s="12">
        <f t="shared" si="3"/>
        <v>151.22846204167251</v>
      </c>
    </row>
    <row r="38" spans="1:11" x14ac:dyDescent="0.2">
      <c r="A38" s="6" t="s">
        <v>56</v>
      </c>
      <c r="B38" s="13" t="s">
        <v>57</v>
      </c>
      <c r="C38" s="14">
        <v>4220271.07</v>
      </c>
      <c r="D38" s="14">
        <v>1864151.87</v>
      </c>
      <c r="E38" s="14">
        <f t="shared" si="0"/>
        <v>44.171377598264087</v>
      </c>
      <c r="F38" s="14">
        <f t="shared" si="1"/>
        <v>1.6032208622609438</v>
      </c>
      <c r="G38" s="14">
        <v>2474162.6</v>
      </c>
      <c r="H38" s="14">
        <v>1095458</v>
      </c>
      <c r="I38" s="14">
        <f t="shared" si="4"/>
        <v>44.275909756294915</v>
      </c>
      <c r="J38" s="14">
        <f t="shared" si="2"/>
        <v>1.1870431793124894</v>
      </c>
      <c r="K38" s="14">
        <f t="shared" si="3"/>
        <v>170.17100336115124</v>
      </c>
    </row>
    <row r="39" spans="1:11" x14ac:dyDescent="0.2">
      <c r="A39" s="6" t="s">
        <v>58</v>
      </c>
      <c r="B39" s="13" t="s">
        <v>59</v>
      </c>
      <c r="C39" s="14">
        <v>10525039.310000001</v>
      </c>
      <c r="D39" s="14">
        <v>6361725.6799999997</v>
      </c>
      <c r="E39" s="14">
        <f t="shared" si="0"/>
        <v>60.443723701398689</v>
      </c>
      <c r="F39" s="14">
        <f t="shared" si="1"/>
        <v>5.471255585070538</v>
      </c>
      <c r="G39" s="14">
        <v>9048977.5</v>
      </c>
      <c r="H39" s="14">
        <v>4366110.7</v>
      </c>
      <c r="I39" s="14">
        <f t="shared" si="4"/>
        <v>48.249768551198194</v>
      </c>
      <c r="J39" s="14">
        <f t="shared" si="2"/>
        <v>4.7311370463845064</v>
      </c>
      <c r="K39" s="14">
        <f t="shared" si="3"/>
        <v>145.70692584592507</v>
      </c>
    </row>
    <row r="40" spans="1:11" x14ac:dyDescent="0.2">
      <c r="A40" s="6" t="s">
        <v>60</v>
      </c>
      <c r="B40" s="13" t="s">
        <v>61</v>
      </c>
      <c r="C40" s="14">
        <v>1955044.14</v>
      </c>
      <c r="D40" s="14">
        <v>656253.47</v>
      </c>
      <c r="E40" s="14">
        <f t="shared" si="0"/>
        <v>33.567194549377284</v>
      </c>
      <c r="F40" s="14">
        <f t="shared" si="1"/>
        <v>0.5643956755707551</v>
      </c>
      <c r="G40" s="14">
        <v>1348155.3</v>
      </c>
      <c r="H40" s="14">
        <v>421174.3</v>
      </c>
      <c r="I40" s="14">
        <f t="shared" si="4"/>
        <v>31.240785093527428</v>
      </c>
      <c r="J40" s="14">
        <f t="shared" si="2"/>
        <v>0.45638635175124215</v>
      </c>
      <c r="K40" s="14">
        <f t="shared" si="3"/>
        <v>155.81517438267244</v>
      </c>
    </row>
    <row r="41" spans="1:11" ht="25.5" x14ac:dyDescent="0.2">
      <c r="A41" s="6" t="s">
        <v>62</v>
      </c>
      <c r="B41" s="13" t="s">
        <v>63</v>
      </c>
      <c r="C41" s="14">
        <v>469719.6</v>
      </c>
      <c r="D41" s="14">
        <v>324396.88</v>
      </c>
      <c r="E41" s="14">
        <f t="shared" si="0"/>
        <v>69.061814750757691</v>
      </c>
      <c r="F41" s="14">
        <f t="shared" si="1"/>
        <v>0.27899006193543657</v>
      </c>
      <c r="G41" s="14">
        <v>276894</v>
      </c>
      <c r="H41" s="14">
        <v>205084.5</v>
      </c>
      <c r="I41" s="14">
        <f t="shared" si="4"/>
        <v>74.066068603870079</v>
      </c>
      <c r="J41" s="14">
        <f t="shared" si="2"/>
        <v>0.22223047976984261</v>
      </c>
      <c r="K41" s="14">
        <f t="shared" si="3"/>
        <v>158.17718062554704</v>
      </c>
    </row>
    <row r="42" spans="1:11" x14ac:dyDescent="0.2">
      <c r="A42" s="1" t="s">
        <v>64</v>
      </c>
      <c r="B42" s="15" t="s">
        <v>65</v>
      </c>
      <c r="C42" s="12">
        <f>C43+C44+C45</f>
        <v>710875.16999999993</v>
      </c>
      <c r="D42" s="12">
        <f>D43+D44+D45</f>
        <v>302910.27</v>
      </c>
      <c r="E42" s="12">
        <f t="shared" si="0"/>
        <v>42.610894680707453</v>
      </c>
      <c r="F42" s="12">
        <f t="shared" si="1"/>
        <v>0.26051099809646694</v>
      </c>
      <c r="G42" s="12">
        <v>323901.5</v>
      </c>
      <c r="H42" s="12">
        <v>164315.79999999999</v>
      </c>
      <c r="I42" s="12">
        <f t="shared" si="4"/>
        <v>50.730175686126799</v>
      </c>
      <c r="J42" s="12">
        <f t="shared" si="2"/>
        <v>0.17805333444392676</v>
      </c>
      <c r="K42" s="12">
        <f t="shared" si="3"/>
        <v>184.34640491054424</v>
      </c>
    </row>
    <row r="43" spans="1:11" ht="25.5" x14ac:dyDescent="0.2">
      <c r="A43" s="6" t="s">
        <v>66</v>
      </c>
      <c r="B43" s="13" t="s">
        <v>67</v>
      </c>
      <c r="C43" s="14">
        <v>126032.32000000001</v>
      </c>
      <c r="D43" s="14">
        <v>75898.009999999995</v>
      </c>
      <c r="E43" s="14">
        <f t="shared" si="0"/>
        <v>60.221068690951654</v>
      </c>
      <c r="F43" s="14">
        <f t="shared" si="1"/>
        <v>6.5274334668928943E-2</v>
      </c>
      <c r="G43" s="14">
        <v>128150.6</v>
      </c>
      <c r="H43" s="14">
        <v>75651.399999999994</v>
      </c>
      <c r="I43" s="14">
        <f t="shared" si="4"/>
        <v>59.033200000624255</v>
      </c>
      <c r="J43" s="14">
        <f t="shared" si="2"/>
        <v>8.1976194774642991E-2</v>
      </c>
      <c r="K43" s="14">
        <f t="shared" si="3"/>
        <v>100.32598207039129</v>
      </c>
    </row>
    <row r="44" spans="1:11" ht="25.5" hidden="1" x14ac:dyDescent="0.2">
      <c r="A44" s="6" t="s">
        <v>164</v>
      </c>
      <c r="B44" s="13" t="s">
        <v>153</v>
      </c>
      <c r="C44" s="14">
        <v>0</v>
      </c>
      <c r="D44" s="14">
        <v>0</v>
      </c>
      <c r="E44" s="14">
        <v>0</v>
      </c>
      <c r="F44" s="14">
        <f t="shared" si="1"/>
        <v>0</v>
      </c>
      <c r="G44" s="14">
        <v>0</v>
      </c>
      <c r="H44" s="14">
        <v>0</v>
      </c>
      <c r="I44" s="14">
        <v>0</v>
      </c>
      <c r="J44" s="14">
        <f t="shared" si="2"/>
        <v>0</v>
      </c>
      <c r="K44" s="14">
        <v>0</v>
      </c>
    </row>
    <row r="45" spans="1:11" ht="25.5" x14ac:dyDescent="0.2">
      <c r="A45" s="6" t="s">
        <v>68</v>
      </c>
      <c r="B45" s="13" t="s">
        <v>69</v>
      </c>
      <c r="C45" s="14">
        <v>584842.85</v>
      </c>
      <c r="D45" s="14">
        <v>227012.26</v>
      </c>
      <c r="E45" s="14">
        <f t="shared" si="0"/>
        <v>38.815941752557976</v>
      </c>
      <c r="F45" s="14">
        <f t="shared" si="1"/>
        <v>0.19523666342753798</v>
      </c>
      <c r="G45" s="14">
        <v>195750.9</v>
      </c>
      <c r="H45" s="14">
        <v>88664.4</v>
      </c>
      <c r="I45" s="14">
        <f t="shared" si="4"/>
        <v>45.294504393083244</v>
      </c>
      <c r="J45" s="14">
        <f t="shared" si="2"/>
        <v>9.6077139669283787E-2</v>
      </c>
      <c r="K45" s="14">
        <f t="shared" si="3"/>
        <v>256.0354099277726</v>
      </c>
    </row>
    <row r="46" spans="1:11" x14ac:dyDescent="0.2">
      <c r="A46" s="1" t="s">
        <v>70</v>
      </c>
      <c r="B46" s="15" t="s">
        <v>71</v>
      </c>
      <c r="C46" s="12">
        <f>C47+C48+C49+C50+C51+C52+C53+C54</f>
        <v>39586504.00999999</v>
      </c>
      <c r="D46" s="12">
        <f>D47+D48+D49+D50+D51+D52+D53+D54</f>
        <v>28609515.100000005</v>
      </c>
      <c r="E46" s="12">
        <f t="shared" si="0"/>
        <v>72.270880734436474</v>
      </c>
      <c r="F46" s="12">
        <f t="shared" si="1"/>
        <v>24.604954245219034</v>
      </c>
      <c r="G46" s="12">
        <v>33518316.199999999</v>
      </c>
      <c r="H46" s="12">
        <v>24727546.600000001</v>
      </c>
      <c r="I46" s="12">
        <f t="shared" si="4"/>
        <v>73.773236258210375</v>
      </c>
      <c r="J46" s="12">
        <f t="shared" si="2"/>
        <v>26.794879888285756</v>
      </c>
      <c r="K46" s="12">
        <f t="shared" si="3"/>
        <v>115.69896343861305</v>
      </c>
    </row>
    <row r="47" spans="1:11" x14ac:dyDescent="0.2">
      <c r="A47" s="6" t="s">
        <v>72</v>
      </c>
      <c r="B47" s="13" t="s">
        <v>73</v>
      </c>
      <c r="C47" s="14">
        <v>12844545.57</v>
      </c>
      <c r="D47" s="14">
        <v>9866956.4600000009</v>
      </c>
      <c r="E47" s="14">
        <f t="shared" si="0"/>
        <v>76.818260375403852</v>
      </c>
      <c r="F47" s="14">
        <f t="shared" si="1"/>
        <v>8.4858485503610765</v>
      </c>
      <c r="G47" s="14">
        <v>10827394.699999999</v>
      </c>
      <c r="H47" s="14">
        <v>8098983.2000000002</v>
      </c>
      <c r="I47" s="14">
        <f t="shared" si="4"/>
        <v>74.800849367761586</v>
      </c>
      <c r="J47" s="14">
        <f t="shared" si="2"/>
        <v>8.7760943522494141</v>
      </c>
      <c r="K47" s="14">
        <f t="shared" si="3"/>
        <v>121.82957065523978</v>
      </c>
    </row>
    <row r="48" spans="1:11" x14ac:dyDescent="0.2">
      <c r="A48" s="6" t="s">
        <v>74</v>
      </c>
      <c r="B48" s="13" t="s">
        <v>75</v>
      </c>
      <c r="C48" s="14">
        <v>20589628.829999998</v>
      </c>
      <c r="D48" s="14">
        <v>14147530.6</v>
      </c>
      <c r="E48" s="14">
        <f t="shared" si="0"/>
        <v>68.711926362589026</v>
      </c>
      <c r="F48" s="14">
        <f t="shared" si="1"/>
        <v>12.167257707063902</v>
      </c>
      <c r="G48" s="14">
        <v>17294168.399999999</v>
      </c>
      <c r="H48" s="14">
        <v>12693837</v>
      </c>
      <c r="I48" s="14">
        <f t="shared" si="4"/>
        <v>73.399522349973196</v>
      </c>
      <c r="J48" s="14">
        <f t="shared" si="2"/>
        <v>13.755098442984131</v>
      </c>
      <c r="K48" s="14">
        <f t="shared" si="3"/>
        <v>111.45196365763952</v>
      </c>
    </row>
    <row r="49" spans="1:11" x14ac:dyDescent="0.2">
      <c r="A49" s="6" t="s">
        <v>165</v>
      </c>
      <c r="B49" s="13" t="s">
        <v>154</v>
      </c>
      <c r="C49" s="14">
        <v>443995.83</v>
      </c>
      <c r="D49" s="14">
        <v>281976.28000000003</v>
      </c>
      <c r="E49" s="14">
        <f t="shared" si="0"/>
        <v>63.508767638651022</v>
      </c>
      <c r="F49" s="14">
        <f t="shared" si="1"/>
        <v>0.24250720235510281</v>
      </c>
      <c r="G49" s="14">
        <v>457127.4</v>
      </c>
      <c r="H49" s="14">
        <v>255216.8</v>
      </c>
      <c r="I49" s="14">
        <f t="shared" si="4"/>
        <v>55.83056277090369</v>
      </c>
      <c r="J49" s="14">
        <f t="shared" si="2"/>
        <v>0.2765540638581851</v>
      </c>
      <c r="K49" s="14">
        <f t="shared" si="3"/>
        <v>110.48499942010088</v>
      </c>
    </row>
    <row r="50" spans="1:11" x14ac:dyDescent="0.2">
      <c r="A50" s="6" t="s">
        <v>76</v>
      </c>
      <c r="B50" s="13" t="s">
        <v>77</v>
      </c>
      <c r="C50" s="14">
        <v>3281901.32</v>
      </c>
      <c r="D50" s="14">
        <v>2613410.64</v>
      </c>
      <c r="E50" s="14">
        <f t="shared" si="0"/>
        <v>79.630993902034817</v>
      </c>
      <c r="F50" s="14">
        <f t="shared" si="1"/>
        <v>2.24760360308129</v>
      </c>
      <c r="G50" s="14">
        <v>2849951.3</v>
      </c>
      <c r="H50" s="14">
        <v>2094725.2</v>
      </c>
      <c r="I50" s="14">
        <f t="shared" si="4"/>
        <v>73.500385778521903</v>
      </c>
      <c r="J50" s="14">
        <f t="shared" si="2"/>
        <v>2.2698535783151796</v>
      </c>
      <c r="K50" s="14">
        <f t="shared" si="3"/>
        <v>124.76150284533742</v>
      </c>
    </row>
    <row r="51" spans="1:11" ht="25.5" x14ac:dyDescent="0.2">
      <c r="A51" s="6" t="s">
        <v>78</v>
      </c>
      <c r="B51" s="13" t="s">
        <v>79</v>
      </c>
      <c r="C51" s="14">
        <v>286288.8</v>
      </c>
      <c r="D51" s="14">
        <v>219403.45</v>
      </c>
      <c r="E51" s="14">
        <f t="shared" si="0"/>
        <v>76.637105608043356</v>
      </c>
      <c r="F51" s="14">
        <f t="shared" si="1"/>
        <v>0.1886928817081979</v>
      </c>
      <c r="G51" s="14">
        <v>270984.3</v>
      </c>
      <c r="H51" s="14">
        <v>196158.5</v>
      </c>
      <c r="I51" s="14">
        <f t="shared" si="4"/>
        <v>72.387403993515491</v>
      </c>
      <c r="J51" s="14">
        <f t="shared" si="2"/>
        <v>0.21255822632101729</v>
      </c>
      <c r="K51" s="14">
        <f t="shared" si="3"/>
        <v>111.85008551757892</v>
      </c>
    </row>
    <row r="52" spans="1:11" x14ac:dyDescent="0.2">
      <c r="A52" s="6" t="s">
        <v>80</v>
      </c>
      <c r="B52" s="13" t="s">
        <v>155</v>
      </c>
      <c r="C52" s="14">
        <v>971818.13</v>
      </c>
      <c r="D52" s="14">
        <v>709915.73</v>
      </c>
      <c r="E52" s="14">
        <f t="shared" si="0"/>
        <v>73.050266102773776</v>
      </c>
      <c r="F52" s="14">
        <f t="shared" si="1"/>
        <v>0.61054666580529582</v>
      </c>
      <c r="G52" s="14">
        <v>859184</v>
      </c>
      <c r="H52" s="14">
        <v>649597.80000000005</v>
      </c>
      <c r="I52" s="14">
        <f t="shared" si="4"/>
        <v>75.606366040335942</v>
      </c>
      <c r="J52" s="14">
        <f t="shared" si="2"/>
        <v>0.70390707611464676</v>
      </c>
      <c r="K52" s="14">
        <f t="shared" si="3"/>
        <v>109.2854270750301</v>
      </c>
    </row>
    <row r="53" spans="1:11" x14ac:dyDescent="0.2">
      <c r="A53" s="6" t="s">
        <v>81</v>
      </c>
      <c r="B53" s="13" t="s">
        <v>156</v>
      </c>
      <c r="C53" s="14">
        <v>879831.12</v>
      </c>
      <c r="D53" s="14">
        <v>534747.59</v>
      </c>
      <c r="E53" s="14">
        <f t="shared" si="0"/>
        <v>60.77843552521761</v>
      </c>
      <c r="F53" s="14">
        <f t="shared" si="1"/>
        <v>0.4598973431986319</v>
      </c>
      <c r="G53" s="14">
        <v>666425.59999999998</v>
      </c>
      <c r="H53" s="14">
        <v>508836</v>
      </c>
      <c r="I53" s="14">
        <f t="shared" si="4"/>
        <v>76.353009248144133</v>
      </c>
      <c r="J53" s="14">
        <f t="shared" si="2"/>
        <v>0.55137696122411795</v>
      </c>
      <c r="K53" s="14">
        <f t="shared" si="3"/>
        <v>105.09232640772272</v>
      </c>
    </row>
    <row r="54" spans="1:11" x14ac:dyDescent="0.2">
      <c r="A54" s="6" t="s">
        <v>82</v>
      </c>
      <c r="B54" s="13" t="s">
        <v>83</v>
      </c>
      <c r="C54" s="14">
        <v>288494.40999999997</v>
      </c>
      <c r="D54" s="14">
        <v>235574.35</v>
      </c>
      <c r="E54" s="14">
        <f t="shared" si="0"/>
        <v>81.656469530900097</v>
      </c>
      <c r="F54" s="14">
        <f t="shared" si="1"/>
        <v>0.20260029164553064</v>
      </c>
      <c r="G54" s="14">
        <v>293080.5</v>
      </c>
      <c r="H54" s="14">
        <v>230192</v>
      </c>
      <c r="I54" s="14">
        <f t="shared" si="4"/>
        <v>78.54224351330096</v>
      </c>
      <c r="J54" s="14">
        <f t="shared" si="2"/>
        <v>0.24943707885861488</v>
      </c>
      <c r="K54" s="14">
        <f t="shared" si="3"/>
        <v>102.33820028497951</v>
      </c>
    </row>
    <row r="55" spans="1:11" x14ac:dyDescent="0.2">
      <c r="A55" s="1" t="s">
        <v>84</v>
      </c>
      <c r="B55" s="15" t="s">
        <v>173</v>
      </c>
      <c r="C55" s="12">
        <f>C56+C57+C58</f>
        <v>4136283.95</v>
      </c>
      <c r="D55" s="12">
        <f>D56+D57+D58</f>
        <v>2491904.96</v>
      </c>
      <c r="E55" s="12">
        <f t="shared" si="0"/>
        <v>60.24501678614206</v>
      </c>
      <c r="F55" s="12">
        <f t="shared" si="1"/>
        <v>2.1431054427145586</v>
      </c>
      <c r="G55" s="12">
        <v>3579440.6</v>
      </c>
      <c r="H55" s="12">
        <v>2075390.4</v>
      </c>
      <c r="I55" s="12">
        <f t="shared" si="4"/>
        <v>57.980858796762824</v>
      </c>
      <c r="J55" s="12">
        <f t="shared" si="2"/>
        <v>2.2489023027177848</v>
      </c>
      <c r="K55" s="12">
        <f t="shared" si="3"/>
        <v>120.06921492939352</v>
      </c>
    </row>
    <row r="56" spans="1:11" x14ac:dyDescent="0.2">
      <c r="A56" s="6" t="s">
        <v>85</v>
      </c>
      <c r="B56" s="13" t="s">
        <v>86</v>
      </c>
      <c r="C56" s="14">
        <v>4118053.75</v>
      </c>
      <c r="D56" s="14">
        <v>2475769.38</v>
      </c>
      <c r="E56" s="14">
        <f t="shared" si="0"/>
        <v>60.119889887304168</v>
      </c>
      <c r="F56" s="14">
        <f t="shared" si="1"/>
        <v>2.1292284089293871</v>
      </c>
      <c r="G56" s="14">
        <v>3569438.6</v>
      </c>
      <c r="H56" s="14">
        <v>2069015.4</v>
      </c>
      <c r="I56" s="14">
        <f t="shared" si="4"/>
        <v>57.964728683104397</v>
      </c>
      <c r="J56" s="14">
        <f t="shared" si="2"/>
        <v>2.2419943242575266</v>
      </c>
      <c r="K56" s="14">
        <f t="shared" si="3"/>
        <v>119.65930171423567</v>
      </c>
    </row>
    <row r="57" spans="1:11" x14ac:dyDescent="0.2">
      <c r="A57" s="6" t="s">
        <v>87</v>
      </c>
      <c r="B57" s="13" t="s">
        <v>88</v>
      </c>
      <c r="C57" s="14">
        <v>0</v>
      </c>
      <c r="D57" s="14">
        <v>0</v>
      </c>
      <c r="E57" s="14">
        <v>0</v>
      </c>
      <c r="F57" s="14">
        <f t="shared" si="1"/>
        <v>0</v>
      </c>
      <c r="G57" s="14">
        <v>2000</v>
      </c>
      <c r="H57" s="14">
        <v>0</v>
      </c>
      <c r="I57" s="14">
        <f t="shared" si="4"/>
        <v>0</v>
      </c>
      <c r="J57" s="14">
        <f t="shared" si="2"/>
        <v>0</v>
      </c>
      <c r="K57" s="14">
        <v>0</v>
      </c>
    </row>
    <row r="58" spans="1:11" ht="25.5" x14ac:dyDescent="0.2">
      <c r="A58" s="6" t="s">
        <v>89</v>
      </c>
      <c r="B58" s="13" t="s">
        <v>90</v>
      </c>
      <c r="C58" s="14">
        <v>18230.2</v>
      </c>
      <c r="D58" s="14">
        <v>16135.58</v>
      </c>
      <c r="E58" s="14">
        <f t="shared" si="0"/>
        <v>88.510164452392175</v>
      </c>
      <c r="F58" s="14">
        <f t="shared" si="1"/>
        <v>1.3877033785171397E-2</v>
      </c>
      <c r="G58" s="14">
        <v>8002</v>
      </c>
      <c r="H58" s="14">
        <v>6375</v>
      </c>
      <c r="I58" s="14">
        <f t="shared" si="4"/>
        <v>79.667583104223951</v>
      </c>
      <c r="J58" s="14">
        <f t="shared" si="2"/>
        <v>6.9079784602578279E-3</v>
      </c>
      <c r="K58" s="14">
        <f t="shared" si="3"/>
        <v>253.10713725490194</v>
      </c>
    </row>
    <row r="59" spans="1:11" x14ac:dyDescent="0.2">
      <c r="A59" s="1" t="s">
        <v>91</v>
      </c>
      <c r="B59" s="15" t="s">
        <v>92</v>
      </c>
      <c r="C59" s="12">
        <f>C60+C61+C62+C63+C64+C65+C66</f>
        <v>26513396.610000003</v>
      </c>
      <c r="D59" s="12">
        <f>D60+D61+D62+D63+D64+D65+D66</f>
        <v>21037216.839999996</v>
      </c>
      <c r="E59" s="12">
        <f t="shared" si="0"/>
        <v>79.345612142600515</v>
      </c>
      <c r="F59" s="12">
        <f t="shared" si="1"/>
        <v>18.092573606567385</v>
      </c>
      <c r="G59" s="12">
        <v>18674886.800000001</v>
      </c>
      <c r="H59" s="12">
        <v>12224989.4</v>
      </c>
      <c r="I59" s="12">
        <f t="shared" si="4"/>
        <v>65.462187433446715</v>
      </c>
      <c r="J59" s="12">
        <f t="shared" si="2"/>
        <v>13.247053090522396</v>
      </c>
      <c r="K59" s="12">
        <f t="shared" si="3"/>
        <v>172.08372254294139</v>
      </c>
    </row>
    <row r="60" spans="1:11" x14ac:dyDescent="0.2">
      <c r="A60" s="6" t="s">
        <v>93</v>
      </c>
      <c r="B60" s="13" t="s">
        <v>94</v>
      </c>
      <c r="C60" s="14">
        <v>10192546.9</v>
      </c>
      <c r="D60" s="14">
        <v>7112254.1399999997</v>
      </c>
      <c r="E60" s="14">
        <f t="shared" si="0"/>
        <v>69.778968983699258</v>
      </c>
      <c r="F60" s="14">
        <f t="shared" si="1"/>
        <v>6.1167302935193613</v>
      </c>
      <c r="G60" s="14">
        <v>6610712.4000000004</v>
      </c>
      <c r="H60" s="14">
        <v>3947446.2</v>
      </c>
      <c r="I60" s="14">
        <f t="shared" si="4"/>
        <v>59.71287149021942</v>
      </c>
      <c r="J60" s="14">
        <f t="shared" si="2"/>
        <v>4.2774703251179007</v>
      </c>
      <c r="K60" s="14">
        <f t="shared" si="3"/>
        <v>180.17355474027738</v>
      </c>
    </row>
    <row r="61" spans="1:11" x14ac:dyDescent="0.2">
      <c r="A61" s="6" t="s">
        <v>95</v>
      </c>
      <c r="B61" s="13" t="s">
        <v>96</v>
      </c>
      <c r="C61" s="14">
        <v>5937824.3099999996</v>
      </c>
      <c r="D61" s="14">
        <v>4342039.58</v>
      </c>
      <c r="E61" s="14">
        <f t="shared" si="0"/>
        <v>73.125093524365326</v>
      </c>
      <c r="F61" s="14">
        <f t="shared" si="1"/>
        <v>3.7342710920965612</v>
      </c>
      <c r="G61" s="14">
        <v>5260536.3</v>
      </c>
      <c r="H61" s="14">
        <v>2813017.4</v>
      </c>
      <c r="I61" s="14">
        <f t="shared" si="4"/>
        <v>53.473966142957707</v>
      </c>
      <c r="J61" s="14">
        <f t="shared" si="2"/>
        <v>3.0481982129459571</v>
      </c>
      <c r="K61" s="14">
        <f t="shared" si="3"/>
        <v>154.35523363630813</v>
      </c>
    </row>
    <row r="62" spans="1:11" ht="25.5" x14ac:dyDescent="0.2">
      <c r="A62" s="6" t="s">
        <v>97</v>
      </c>
      <c r="B62" s="13" t="s">
        <v>98</v>
      </c>
      <c r="C62" s="14">
        <v>66017.850000000006</v>
      </c>
      <c r="D62" s="14">
        <v>43537.35</v>
      </c>
      <c r="E62" s="14">
        <f t="shared" si="0"/>
        <v>65.94784592348887</v>
      </c>
      <c r="F62" s="14">
        <f t="shared" si="1"/>
        <v>3.7443294685832913E-2</v>
      </c>
      <c r="G62" s="14">
        <v>62982</v>
      </c>
      <c r="H62" s="14">
        <v>41220.800000000003</v>
      </c>
      <c r="I62" s="14">
        <f t="shared" si="4"/>
        <v>65.448540852942116</v>
      </c>
      <c r="J62" s="14">
        <f t="shared" si="2"/>
        <v>4.4667042904250338E-2</v>
      </c>
      <c r="K62" s="14">
        <f t="shared" si="3"/>
        <v>105.61985696541552</v>
      </c>
    </row>
    <row r="63" spans="1:11" x14ac:dyDescent="0.2">
      <c r="A63" s="6" t="s">
        <v>99</v>
      </c>
      <c r="B63" s="13" t="s">
        <v>100</v>
      </c>
      <c r="C63" s="14">
        <v>1227087.1499999999</v>
      </c>
      <c r="D63" s="14">
        <v>1060668.52</v>
      </c>
      <c r="E63" s="14">
        <f t="shared" si="0"/>
        <v>86.437912743198396</v>
      </c>
      <c r="F63" s="14">
        <f t="shared" si="1"/>
        <v>0.91220352084695699</v>
      </c>
      <c r="G63" s="14">
        <v>383516.5</v>
      </c>
      <c r="H63" s="14">
        <v>209423.8</v>
      </c>
      <c r="I63" s="14">
        <f t="shared" si="4"/>
        <v>54.606203383687536</v>
      </c>
      <c r="J63" s="14">
        <f t="shared" si="2"/>
        <v>0.22693256462201464</v>
      </c>
      <c r="K63" s="14">
        <f t="shared" si="3"/>
        <v>506.46990456672069</v>
      </c>
    </row>
    <row r="64" spans="1:11" x14ac:dyDescent="0.2">
      <c r="A64" s="6" t="s">
        <v>101</v>
      </c>
      <c r="B64" s="13" t="s">
        <v>102</v>
      </c>
      <c r="C64" s="14">
        <v>115827.6</v>
      </c>
      <c r="D64" s="14">
        <v>59020.19</v>
      </c>
      <c r="E64" s="14">
        <f t="shared" si="0"/>
        <v>50.955204113700013</v>
      </c>
      <c r="F64" s="14">
        <f t="shared" si="1"/>
        <v>5.0758954474350165E-2</v>
      </c>
      <c r="G64" s="14">
        <v>115739.6</v>
      </c>
      <c r="H64" s="14">
        <v>63332.3</v>
      </c>
      <c r="I64" s="14">
        <f t="shared" si="4"/>
        <v>54.719646516836072</v>
      </c>
      <c r="J64" s="14">
        <f t="shared" si="2"/>
        <v>6.8627163017817544E-2</v>
      </c>
      <c r="K64" s="14">
        <f t="shared" si="3"/>
        <v>93.191294173747039</v>
      </c>
    </row>
    <row r="65" spans="1:11" ht="38.25" x14ac:dyDescent="0.2">
      <c r="A65" s="6" t="s">
        <v>103</v>
      </c>
      <c r="B65" s="13" t="s">
        <v>104</v>
      </c>
      <c r="C65" s="14">
        <v>309264.12</v>
      </c>
      <c r="D65" s="14">
        <v>245597.92</v>
      </c>
      <c r="E65" s="14">
        <f t="shared" si="0"/>
        <v>79.413648114110373</v>
      </c>
      <c r="F65" s="14">
        <f t="shared" si="1"/>
        <v>0.21122083206230094</v>
      </c>
      <c r="G65" s="14">
        <v>287692</v>
      </c>
      <c r="H65" s="14">
        <v>227504</v>
      </c>
      <c r="I65" s="14">
        <f t="shared" si="4"/>
        <v>79.079015057770121</v>
      </c>
      <c r="J65" s="14">
        <f t="shared" si="2"/>
        <v>0.2465243500584309</v>
      </c>
      <c r="K65" s="14">
        <f t="shared" si="3"/>
        <v>107.95323159153247</v>
      </c>
    </row>
    <row r="66" spans="1:11" x14ac:dyDescent="0.2">
      <c r="A66" s="6" t="s">
        <v>105</v>
      </c>
      <c r="B66" s="13" t="s">
        <v>106</v>
      </c>
      <c r="C66" s="14">
        <v>8664828.6799999997</v>
      </c>
      <c r="D66" s="14">
        <v>8174099.1399999997</v>
      </c>
      <c r="E66" s="14">
        <f t="shared" si="0"/>
        <v>94.33653499540398</v>
      </c>
      <c r="F66" s="14">
        <f t="shared" si="1"/>
        <v>7.029945618882028</v>
      </c>
      <c r="G66" s="14">
        <v>5953708.0999999996</v>
      </c>
      <c r="H66" s="14">
        <v>4923044.9000000004</v>
      </c>
      <c r="I66" s="14">
        <f t="shared" si="4"/>
        <v>82.688717977288817</v>
      </c>
      <c r="J66" s="14">
        <f t="shared" si="2"/>
        <v>5.334633431856024</v>
      </c>
      <c r="K66" s="14">
        <f t="shared" si="3"/>
        <v>166.03746880309785</v>
      </c>
    </row>
    <row r="67" spans="1:11" x14ac:dyDescent="0.2">
      <c r="A67" s="1" t="s">
        <v>107</v>
      </c>
      <c r="B67" s="15" t="s">
        <v>108</v>
      </c>
      <c r="C67" s="12">
        <f>C68+C69+C70+C71+C72</f>
        <v>34158206.060000002</v>
      </c>
      <c r="D67" s="12">
        <f>D68+D69+D70+D71+D72</f>
        <v>23742616.949999996</v>
      </c>
      <c r="E67" s="12">
        <f t="shared" si="0"/>
        <v>69.507798238277843</v>
      </c>
      <c r="F67" s="12">
        <f t="shared" si="1"/>
        <v>20.419290633713384</v>
      </c>
      <c r="G67" s="12">
        <v>28455445.100000001</v>
      </c>
      <c r="H67" s="12">
        <v>20553853.5</v>
      </c>
      <c r="I67" s="12">
        <f t="shared" si="4"/>
        <v>72.231706191093807</v>
      </c>
      <c r="J67" s="12">
        <f t="shared" si="2"/>
        <v>22.272247412281565</v>
      </c>
      <c r="K67" s="12">
        <f t="shared" si="3"/>
        <v>115.51418788695753</v>
      </c>
    </row>
    <row r="68" spans="1:11" x14ac:dyDescent="0.2">
      <c r="A68" s="6" t="s">
        <v>109</v>
      </c>
      <c r="B68" s="13" t="s">
        <v>110</v>
      </c>
      <c r="C68" s="14">
        <v>440346.3</v>
      </c>
      <c r="D68" s="14">
        <v>316472.90000000002</v>
      </c>
      <c r="E68" s="14">
        <f t="shared" si="0"/>
        <v>71.869094846487869</v>
      </c>
      <c r="F68" s="14">
        <f t="shared" si="1"/>
        <v>0.27217522551970053</v>
      </c>
      <c r="G68" s="14">
        <v>397033.8</v>
      </c>
      <c r="H68" s="14">
        <v>303577</v>
      </c>
      <c r="I68" s="14">
        <f t="shared" si="4"/>
        <v>76.461248387416887</v>
      </c>
      <c r="J68" s="14">
        <f t="shared" si="2"/>
        <v>0.32895739247524564</v>
      </c>
      <c r="K68" s="14">
        <f t="shared" si="3"/>
        <v>104.24798321348456</v>
      </c>
    </row>
    <row r="69" spans="1:11" x14ac:dyDescent="0.2">
      <c r="A69" s="6" t="s">
        <v>111</v>
      </c>
      <c r="B69" s="13" t="s">
        <v>112</v>
      </c>
      <c r="C69" s="14">
        <v>4993948.17</v>
      </c>
      <c r="D69" s="14">
        <v>3901420.87</v>
      </c>
      <c r="E69" s="14">
        <f t="shared" si="0"/>
        <v>78.122974792507719</v>
      </c>
      <c r="F69" s="14">
        <f t="shared" si="1"/>
        <v>3.3553271232371435</v>
      </c>
      <c r="G69" s="14">
        <v>4312573.3</v>
      </c>
      <c r="H69" s="14">
        <v>3464466</v>
      </c>
      <c r="I69" s="14">
        <f t="shared" si="4"/>
        <v>80.334078031786731</v>
      </c>
      <c r="J69" s="14">
        <f t="shared" si="2"/>
        <v>3.7541108242032308</v>
      </c>
      <c r="K69" s="14">
        <f t="shared" si="3"/>
        <v>112.61247389929645</v>
      </c>
    </row>
    <row r="70" spans="1:11" x14ac:dyDescent="0.2">
      <c r="A70" s="6" t="s">
        <v>113</v>
      </c>
      <c r="B70" s="13" t="s">
        <v>114</v>
      </c>
      <c r="C70" s="14">
        <v>21809118.640000001</v>
      </c>
      <c r="D70" s="14">
        <v>14606640.02</v>
      </c>
      <c r="E70" s="14">
        <f t="shared" si="0"/>
        <v>66.974921183701724</v>
      </c>
      <c r="F70" s="14">
        <f t="shared" si="1"/>
        <v>12.562104184998407</v>
      </c>
      <c r="G70" s="14">
        <v>20144104.100000001</v>
      </c>
      <c r="H70" s="14">
        <v>14210884.5</v>
      </c>
      <c r="I70" s="14">
        <f t="shared" si="4"/>
        <v>70.54612322024289</v>
      </c>
      <c r="J70" s="14">
        <f t="shared" si="2"/>
        <v>15.398977886621465</v>
      </c>
      <c r="K70" s="14">
        <f t="shared" si="3"/>
        <v>102.78487605750367</v>
      </c>
    </row>
    <row r="71" spans="1:11" x14ac:dyDescent="0.2">
      <c r="A71" s="6" t="s">
        <v>115</v>
      </c>
      <c r="B71" s="13" t="s">
        <v>116</v>
      </c>
      <c r="C71" s="14">
        <v>5966423.1900000004</v>
      </c>
      <c r="D71" s="14">
        <v>4348446.26</v>
      </c>
      <c r="E71" s="14">
        <f t="shared" si="0"/>
        <v>72.881961629677832</v>
      </c>
      <c r="F71" s="14">
        <f t="shared" si="1"/>
        <v>3.7397810096087154</v>
      </c>
      <c r="G71" s="14">
        <v>2908373</v>
      </c>
      <c r="H71" s="14">
        <v>2117168.4</v>
      </c>
      <c r="I71" s="14">
        <f t="shared" si="4"/>
        <v>72.795628346157798</v>
      </c>
      <c r="J71" s="14">
        <f t="shared" si="2"/>
        <v>2.2941731300295731</v>
      </c>
      <c r="K71" s="14">
        <f t="shared" si="3"/>
        <v>205.38972053427588</v>
      </c>
    </row>
    <row r="72" spans="1:11" x14ac:dyDescent="0.2">
      <c r="A72" s="6" t="s">
        <v>117</v>
      </c>
      <c r="B72" s="13" t="s">
        <v>118</v>
      </c>
      <c r="C72" s="14">
        <v>948369.76</v>
      </c>
      <c r="D72" s="14">
        <v>569636.9</v>
      </c>
      <c r="E72" s="14">
        <f t="shared" si="0"/>
        <v>60.064852763757457</v>
      </c>
      <c r="F72" s="14">
        <f t="shared" si="1"/>
        <v>0.48990309034942042</v>
      </c>
      <c r="G72" s="14">
        <v>693361</v>
      </c>
      <c r="H72" s="14">
        <v>457757.5</v>
      </c>
      <c r="I72" s="14">
        <f t="shared" si="4"/>
        <v>66.020081890962999</v>
      </c>
      <c r="J72" s="14">
        <f t="shared" si="2"/>
        <v>0.49602807059160359</v>
      </c>
      <c r="K72" s="14">
        <f t="shared" si="3"/>
        <v>124.44075738791828</v>
      </c>
    </row>
    <row r="73" spans="1:11" x14ac:dyDescent="0.2">
      <c r="A73" s="1" t="s">
        <v>119</v>
      </c>
      <c r="B73" s="15" t="s">
        <v>120</v>
      </c>
      <c r="C73" s="12">
        <f>C74+C75+C76</f>
        <v>3002571.41</v>
      </c>
      <c r="D73" s="12">
        <f>D74+D75+D76</f>
        <v>1574885.75</v>
      </c>
      <c r="E73" s="12">
        <f t="shared" ref="E73:E86" si="5">D73/C73*100</f>
        <v>52.451233790972516</v>
      </c>
      <c r="F73" s="12">
        <f t="shared" ref="F73:F85" si="6">D73/$D$8*100</f>
        <v>1.3544442009853377</v>
      </c>
      <c r="G73" s="12">
        <v>2315385.7999999998</v>
      </c>
      <c r="H73" s="12">
        <v>1411143</v>
      </c>
      <c r="I73" s="12">
        <f t="shared" si="4"/>
        <v>60.946344233431859</v>
      </c>
      <c r="J73" s="12">
        <f t="shared" ref="J73:J85" si="7">H73/$H$8*100</f>
        <v>1.5291208546421353</v>
      </c>
      <c r="K73" s="12">
        <f t="shared" ref="K73:K85" si="8">D73/H73*100</f>
        <v>111.6035547070708</v>
      </c>
    </row>
    <row r="74" spans="1:11" x14ac:dyDescent="0.2">
      <c r="A74" s="6" t="s">
        <v>121</v>
      </c>
      <c r="B74" s="13" t="s">
        <v>122</v>
      </c>
      <c r="C74" s="14">
        <v>160827.71</v>
      </c>
      <c r="D74" s="14">
        <v>36023.15</v>
      </c>
      <c r="E74" s="14">
        <f t="shared" si="5"/>
        <v>22.398596609999611</v>
      </c>
      <c r="F74" s="14">
        <f t="shared" si="6"/>
        <v>3.0980880117002119E-2</v>
      </c>
      <c r="G74" s="14">
        <v>20600.7</v>
      </c>
      <c r="H74" s="14">
        <v>5904.7</v>
      </c>
      <c r="I74" s="14">
        <f t="shared" ref="I74:I85" si="9">H74/G74*100</f>
        <v>28.662618260544541</v>
      </c>
      <c r="J74" s="14">
        <f t="shared" si="7"/>
        <v>6.3983592806720621E-3</v>
      </c>
      <c r="K74" s="14">
        <f t="shared" si="8"/>
        <v>610.07587176317179</v>
      </c>
    </row>
    <row r="75" spans="1:11" x14ac:dyDescent="0.2">
      <c r="A75" s="6" t="s">
        <v>123</v>
      </c>
      <c r="B75" s="13" t="s">
        <v>124</v>
      </c>
      <c r="C75" s="14">
        <v>2208520.2000000002</v>
      </c>
      <c r="D75" s="14">
        <v>1100986.48</v>
      </c>
      <c r="E75" s="14">
        <f t="shared" si="5"/>
        <v>49.85177314656211</v>
      </c>
      <c r="F75" s="14">
        <f t="shared" si="6"/>
        <v>0.94687805334403419</v>
      </c>
      <c r="G75" s="14">
        <v>1844800.1</v>
      </c>
      <c r="H75" s="14">
        <v>1068993.5</v>
      </c>
      <c r="I75" s="14">
        <f t="shared" si="9"/>
        <v>57.946305401869822</v>
      </c>
      <c r="J75" s="14">
        <f t="shared" si="7"/>
        <v>1.1583661289655884</v>
      </c>
      <c r="K75" s="14">
        <f t="shared" si="8"/>
        <v>102.99281333328966</v>
      </c>
    </row>
    <row r="76" spans="1:11" x14ac:dyDescent="0.2">
      <c r="A76" s="6" t="s">
        <v>125</v>
      </c>
      <c r="B76" s="13" t="s">
        <v>126</v>
      </c>
      <c r="C76" s="14">
        <v>633223.5</v>
      </c>
      <c r="D76" s="14">
        <v>437876.12</v>
      </c>
      <c r="E76" s="14">
        <f t="shared" si="5"/>
        <v>69.150326859315868</v>
      </c>
      <c r="F76" s="14">
        <f t="shared" si="6"/>
        <v>0.37658526752430127</v>
      </c>
      <c r="G76" s="14">
        <v>449984.9</v>
      </c>
      <c r="H76" s="14">
        <v>336244.8</v>
      </c>
      <c r="I76" s="14">
        <f t="shared" si="9"/>
        <v>74.723574057707268</v>
      </c>
      <c r="J76" s="14">
        <f t="shared" si="7"/>
        <v>0.36435636639587471</v>
      </c>
      <c r="K76" s="14">
        <f t="shared" si="8"/>
        <v>130.22539530722855</v>
      </c>
    </row>
    <row r="77" spans="1:11" x14ac:dyDescent="0.2">
      <c r="A77" s="1" t="s">
        <v>127</v>
      </c>
      <c r="B77" s="15" t="s">
        <v>128</v>
      </c>
      <c r="C77" s="12">
        <f>C78+C79</f>
        <v>470382.52</v>
      </c>
      <c r="D77" s="12">
        <f>D78+D79</f>
        <v>338395.78</v>
      </c>
      <c r="E77" s="12">
        <f t="shared" si="5"/>
        <v>71.940551702473982</v>
      </c>
      <c r="F77" s="12">
        <f t="shared" si="6"/>
        <v>0.29102949331969646</v>
      </c>
      <c r="G77" s="12">
        <v>386505.8</v>
      </c>
      <c r="H77" s="12">
        <v>275745.7</v>
      </c>
      <c r="I77" s="12">
        <f t="shared" si="9"/>
        <v>71.343224344886934</v>
      </c>
      <c r="J77" s="12">
        <f t="shared" si="7"/>
        <v>0.29879927154646541</v>
      </c>
      <c r="K77" s="12">
        <f t="shared" si="8"/>
        <v>122.72023824850216</v>
      </c>
    </row>
    <row r="78" spans="1:11" ht="18" customHeight="1" x14ac:dyDescent="0.2">
      <c r="A78" s="6" t="s">
        <v>129</v>
      </c>
      <c r="B78" s="13" t="s">
        <v>130</v>
      </c>
      <c r="C78" s="14">
        <v>377115.87</v>
      </c>
      <c r="D78" s="14">
        <v>263926.82</v>
      </c>
      <c r="E78" s="14">
        <f t="shared" si="5"/>
        <v>69.985604159273379</v>
      </c>
      <c r="F78" s="14">
        <f t="shared" si="6"/>
        <v>0.22698418017529273</v>
      </c>
      <c r="G78" s="14">
        <v>307018.09999999998</v>
      </c>
      <c r="H78" s="14">
        <v>217808.3</v>
      </c>
      <c r="I78" s="14">
        <f t="shared" si="9"/>
        <v>70.943146348700608</v>
      </c>
      <c r="J78" s="14">
        <f t="shared" si="7"/>
        <v>0.23601804625339218</v>
      </c>
      <c r="K78" s="14">
        <f t="shared" si="8"/>
        <v>121.17390384113003</v>
      </c>
    </row>
    <row r="79" spans="1:11" ht="18" customHeight="1" x14ac:dyDescent="0.2">
      <c r="A79" s="6" t="s">
        <v>131</v>
      </c>
      <c r="B79" s="13" t="s">
        <v>132</v>
      </c>
      <c r="C79" s="14">
        <v>93266.65</v>
      </c>
      <c r="D79" s="14">
        <v>74468.960000000006</v>
      </c>
      <c r="E79" s="14">
        <f t="shared" si="5"/>
        <v>79.845217985206943</v>
      </c>
      <c r="F79" s="14">
        <f t="shared" si="6"/>
        <v>6.4045313144403704E-2</v>
      </c>
      <c r="G79" s="14">
        <v>79487.7</v>
      </c>
      <c r="H79" s="14">
        <v>57937.4</v>
      </c>
      <c r="I79" s="14">
        <f t="shared" si="9"/>
        <v>72.888509794597155</v>
      </c>
      <c r="J79" s="14">
        <f t="shared" si="7"/>
        <v>6.2781225293073242E-2</v>
      </c>
      <c r="K79" s="14">
        <f t="shared" si="8"/>
        <v>128.53348614193939</v>
      </c>
    </row>
    <row r="80" spans="1:11" ht="29.25" customHeight="1" x14ac:dyDescent="0.2">
      <c r="A80" s="1" t="s">
        <v>133</v>
      </c>
      <c r="B80" s="15" t="s">
        <v>134</v>
      </c>
      <c r="C80" s="12">
        <f>C81</f>
        <v>7959</v>
      </c>
      <c r="D80" s="12">
        <f>D81</f>
        <v>4405.5</v>
      </c>
      <c r="E80" s="12">
        <f t="shared" si="5"/>
        <v>55.352431209951</v>
      </c>
      <c r="F80" s="12">
        <f t="shared" si="6"/>
        <v>3.7888487640712382E-3</v>
      </c>
      <c r="G80" s="12">
        <v>11622</v>
      </c>
      <c r="H80" s="12">
        <v>7048.3</v>
      </c>
      <c r="I80" s="12">
        <f t="shared" si="9"/>
        <v>60.646188263637931</v>
      </c>
      <c r="J80" s="12">
        <f t="shared" si="7"/>
        <v>7.6375693461074902E-3</v>
      </c>
      <c r="K80" s="12">
        <f t="shared" si="8"/>
        <v>62.504433693230986</v>
      </c>
    </row>
    <row r="81" spans="1:11" ht="27.75" customHeight="1" x14ac:dyDescent="0.2">
      <c r="A81" s="6" t="s">
        <v>135</v>
      </c>
      <c r="B81" s="13" t="s">
        <v>136</v>
      </c>
      <c r="C81" s="14">
        <v>7959</v>
      </c>
      <c r="D81" s="14">
        <v>4405.5</v>
      </c>
      <c r="E81" s="14">
        <f t="shared" si="5"/>
        <v>55.352431209951</v>
      </c>
      <c r="F81" s="14">
        <f t="shared" si="6"/>
        <v>3.7888487640712382E-3</v>
      </c>
      <c r="G81" s="14">
        <v>11622</v>
      </c>
      <c r="H81" s="14">
        <v>7048.3</v>
      </c>
      <c r="I81" s="14">
        <f t="shared" si="9"/>
        <v>60.646188263637931</v>
      </c>
      <c r="J81" s="14">
        <f t="shared" si="7"/>
        <v>7.6375693461074902E-3</v>
      </c>
      <c r="K81" s="14">
        <f t="shared" si="8"/>
        <v>62.504433693230986</v>
      </c>
    </row>
    <row r="82" spans="1:11" ht="55.5" customHeight="1" x14ac:dyDescent="0.2">
      <c r="A82" s="1" t="s">
        <v>137</v>
      </c>
      <c r="B82" s="15" t="s">
        <v>174</v>
      </c>
      <c r="C82" s="12">
        <f>C83+C84+C85</f>
        <v>5858439.8799999999</v>
      </c>
      <c r="D82" s="12">
        <f>D83+D84+D85</f>
        <v>4718792.8499999996</v>
      </c>
      <c r="E82" s="12">
        <f t="shared" si="5"/>
        <v>80.54691943002409</v>
      </c>
      <c r="F82" s="12">
        <f t="shared" si="6"/>
        <v>4.058289060862716</v>
      </c>
      <c r="G82" s="12">
        <v>4710587.5</v>
      </c>
      <c r="H82" s="12">
        <v>3903388</v>
      </c>
      <c r="I82" s="12">
        <f t="shared" si="9"/>
        <v>82.864143803718747</v>
      </c>
      <c r="J82" s="12">
        <f t="shared" si="7"/>
        <v>4.2297286629064912</v>
      </c>
      <c r="K82" s="12">
        <f t="shared" si="8"/>
        <v>120.88966943588493</v>
      </c>
    </row>
    <row r="83" spans="1:11" ht="40.5" customHeight="1" x14ac:dyDescent="0.2">
      <c r="A83" s="6" t="s">
        <v>138</v>
      </c>
      <c r="B83" s="13" t="s">
        <v>139</v>
      </c>
      <c r="C83" s="14">
        <v>1625695.5</v>
      </c>
      <c r="D83" s="14">
        <v>1463125.95</v>
      </c>
      <c r="E83" s="14">
        <f t="shared" si="5"/>
        <v>90</v>
      </c>
      <c r="F83" s="14">
        <f t="shared" si="6"/>
        <v>1.2583277601493714</v>
      </c>
      <c r="G83" s="14">
        <v>1004146.3</v>
      </c>
      <c r="H83" s="14">
        <v>903731.7</v>
      </c>
      <c r="I83" s="14">
        <f t="shared" si="9"/>
        <v>90.000002987612447</v>
      </c>
      <c r="J83" s="14">
        <f t="shared" si="7"/>
        <v>0.97928770469838267</v>
      </c>
      <c r="K83" s="14">
        <f t="shared" si="8"/>
        <v>161.8982658238059</v>
      </c>
    </row>
    <row r="84" spans="1:11" x14ac:dyDescent="0.2">
      <c r="A84" s="6" t="s">
        <v>140</v>
      </c>
      <c r="B84" s="13" t="s">
        <v>141</v>
      </c>
      <c r="C84" s="14">
        <v>600000</v>
      </c>
      <c r="D84" s="14">
        <v>492389</v>
      </c>
      <c r="E84" s="14">
        <f t="shared" si="5"/>
        <v>82.064833333333326</v>
      </c>
      <c r="F84" s="14">
        <f t="shared" si="6"/>
        <v>0.42346781388997229</v>
      </c>
      <c r="G84" s="14">
        <v>582436.19999999995</v>
      </c>
      <c r="H84" s="14">
        <v>465199.1</v>
      </c>
      <c r="I84" s="14">
        <f t="shared" si="9"/>
        <v>79.871254568311528</v>
      </c>
      <c r="J84" s="14">
        <f t="shared" si="7"/>
        <v>0.50409182157354149</v>
      </c>
      <c r="K84" s="14">
        <f t="shared" si="8"/>
        <v>105.84478774786967</v>
      </c>
    </row>
    <row r="85" spans="1:11" ht="25.5" x14ac:dyDescent="0.2">
      <c r="A85" s="6" t="s">
        <v>142</v>
      </c>
      <c r="B85" s="13" t="s">
        <v>143</v>
      </c>
      <c r="C85" s="14">
        <v>3632744.38</v>
      </c>
      <c r="D85" s="14">
        <v>2763277.9</v>
      </c>
      <c r="E85" s="14">
        <f t="shared" si="5"/>
        <v>76.065850248455959</v>
      </c>
      <c r="F85" s="14">
        <f t="shared" si="6"/>
        <v>2.3764934868233722</v>
      </c>
      <c r="G85" s="14">
        <v>3124005</v>
      </c>
      <c r="H85" s="14">
        <v>2534457.2000000002</v>
      </c>
      <c r="I85" s="14">
        <f t="shared" si="9"/>
        <v>81.128461702205996</v>
      </c>
      <c r="J85" s="14">
        <f t="shared" si="7"/>
        <v>2.7463491366345676</v>
      </c>
      <c r="K85" s="14">
        <f t="shared" si="8"/>
        <v>109.02839077337742</v>
      </c>
    </row>
    <row r="86" spans="1:11" hidden="1" x14ac:dyDescent="0.2">
      <c r="E86" s="9" t="e">
        <f t="shared" si="5"/>
        <v>#DIV/0!</v>
      </c>
      <c r="F86" s="12">
        <f>F82+F80+F77+F73+F67+F59+F55+F46+F42+F37+F26+F22+F20+F9</f>
        <v>100</v>
      </c>
      <c r="G86" s="3">
        <v>3049325.9</v>
      </c>
      <c r="H86" s="3">
        <v>810022.2</v>
      </c>
      <c r="J86" s="12">
        <f>J82+J80+J77+J73+J67+J59+J55+J46+J42+J37+J26+J22+J20+J9</f>
        <v>100.00000000000001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78740157480314965" right="0.39370078740157483" top="0.78740157480314965" bottom="0.78740157480314965" header="0.51181102362204722" footer="0.51181102362204722"/>
  <pageSetup paperSize="9" scale="5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01.10.2019</vt:lpstr>
      <vt:lpstr>'на 01.10.2019'!APPT</vt:lpstr>
      <vt:lpstr>'на 01.10.2019'!FIO</vt:lpstr>
      <vt:lpstr>'на 01.10.2019'!SIGN</vt:lpstr>
      <vt:lpstr>'на 01.10.2019'!Заголовки_для_печати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Рыженкова Елена Николаевна</cp:lastModifiedBy>
  <cp:lastPrinted>2020-10-19T07:54:49Z</cp:lastPrinted>
  <dcterms:created xsi:type="dcterms:W3CDTF">2002-03-11T10:22:12Z</dcterms:created>
  <dcterms:modified xsi:type="dcterms:W3CDTF">2020-12-28T13:18:25Z</dcterms:modified>
</cp:coreProperties>
</file>