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30" yWindow="435" windowWidth="15450" windowHeight="10140"/>
  </bookViews>
  <sheets>
    <sheet name="2020" sheetId="3" r:id="rId1"/>
  </sheets>
  <definedNames>
    <definedName name="_xlnm._FilterDatabase" localSheetId="0" hidden="1">'2020'!$A$5:$I$79</definedName>
    <definedName name="APPT" localSheetId="0">'2020'!#REF!</definedName>
    <definedName name="FIO" localSheetId="0">'2020'!#REF!</definedName>
    <definedName name="SIGN" localSheetId="0">'2020'!$D$13:$D$13</definedName>
    <definedName name="_xlnm.Print_Titles" localSheetId="0">'2020'!$5:$5</definedName>
  </definedNames>
  <calcPr calcId="145621"/>
</workbook>
</file>

<file path=xl/calcChain.xml><?xml version="1.0" encoding="utf-8"?>
<calcChain xmlns="http://schemas.openxmlformats.org/spreadsheetml/2006/main">
  <c r="G76" i="3" l="1"/>
  <c r="G74" i="3"/>
  <c r="G71" i="3"/>
  <c r="G67" i="3"/>
  <c r="G61" i="3"/>
  <c r="G53" i="3"/>
  <c r="G50" i="3"/>
  <c r="G41" i="3"/>
  <c r="G38" i="3"/>
  <c r="G33" i="3"/>
  <c r="G22" i="3"/>
  <c r="G18" i="3"/>
  <c r="G16" i="3"/>
  <c r="G7" i="3"/>
  <c r="E41" i="3"/>
  <c r="D41" i="3"/>
  <c r="E7" i="3"/>
  <c r="D7" i="3"/>
  <c r="E76" i="3"/>
  <c r="E74" i="3"/>
  <c r="E71" i="3"/>
  <c r="E67" i="3"/>
  <c r="E61" i="3"/>
  <c r="E53" i="3"/>
  <c r="E50" i="3"/>
  <c r="E38" i="3"/>
  <c r="E33" i="3"/>
  <c r="E22" i="3"/>
  <c r="E18" i="3"/>
  <c r="D38" i="3"/>
  <c r="D76" i="3"/>
  <c r="D74" i="3"/>
  <c r="D71" i="3"/>
  <c r="D67" i="3"/>
  <c r="D61" i="3"/>
  <c r="D53" i="3"/>
  <c r="D50" i="3"/>
  <c r="D33" i="3"/>
  <c r="D22" i="3"/>
  <c r="D18" i="3"/>
  <c r="E16" i="3"/>
  <c r="D16" i="3"/>
  <c r="G6" i="3" l="1"/>
  <c r="E6" i="3"/>
  <c r="D6" i="3"/>
  <c r="F45" i="3"/>
  <c r="F43" i="3"/>
  <c r="I71" i="3" l="1"/>
  <c r="I76" i="3"/>
  <c r="I67" i="3"/>
  <c r="H61" i="3"/>
  <c r="H53" i="3"/>
  <c r="H50" i="3"/>
  <c r="I41" i="3"/>
  <c r="F41" i="3"/>
  <c r="I38" i="3"/>
  <c r="F38" i="3"/>
  <c r="H33" i="3"/>
  <c r="I7" i="3"/>
  <c r="F74" i="3"/>
  <c r="F67" i="3"/>
  <c r="F53" i="3"/>
  <c r="H79" i="3"/>
  <c r="H78" i="3"/>
  <c r="H77" i="3"/>
  <c r="H75" i="3"/>
  <c r="H74" i="3"/>
  <c r="H73" i="3"/>
  <c r="H72" i="3"/>
  <c r="H70" i="3"/>
  <c r="H69" i="3"/>
  <c r="H68" i="3"/>
  <c r="H66" i="3"/>
  <c r="H65" i="3"/>
  <c r="H64" i="3"/>
  <c r="H63" i="3"/>
  <c r="H62" i="3"/>
  <c r="H60" i="3"/>
  <c r="H59" i="3"/>
  <c r="H58" i="3"/>
  <c r="H57" i="3"/>
  <c r="H56" i="3"/>
  <c r="H55" i="3"/>
  <c r="H54" i="3"/>
  <c r="H52" i="3"/>
  <c r="H51" i="3"/>
  <c r="H49" i="3"/>
  <c r="H48" i="3"/>
  <c r="H47" i="3"/>
  <c r="H46" i="3"/>
  <c r="H45" i="3"/>
  <c r="H44" i="3"/>
  <c r="H43" i="3"/>
  <c r="H42" i="3"/>
  <c r="H41" i="3"/>
  <c r="H40" i="3"/>
  <c r="H39" i="3"/>
  <c r="H37" i="3"/>
  <c r="H36" i="3"/>
  <c r="H35" i="3"/>
  <c r="H34" i="3"/>
  <c r="H32" i="3"/>
  <c r="H31" i="3"/>
  <c r="H30" i="3"/>
  <c r="H29" i="3"/>
  <c r="H28" i="3"/>
  <c r="H27" i="3"/>
  <c r="H26" i="3"/>
  <c r="H25" i="3"/>
  <c r="H24" i="3"/>
  <c r="H23" i="3"/>
  <c r="H21" i="3"/>
  <c r="H20" i="3"/>
  <c r="H19" i="3"/>
  <c r="H17" i="3"/>
  <c r="H15" i="3"/>
  <c r="H14" i="3"/>
  <c r="H13" i="3"/>
  <c r="H12" i="3"/>
  <c r="H11" i="3"/>
  <c r="H10" i="3"/>
  <c r="H9" i="3"/>
  <c r="H8" i="3"/>
  <c r="I79" i="3"/>
  <c r="I78" i="3"/>
  <c r="I77" i="3"/>
  <c r="I75" i="3"/>
  <c r="I74" i="3"/>
  <c r="I73" i="3"/>
  <c r="I72" i="3"/>
  <c r="I70" i="3"/>
  <c r="I69" i="3"/>
  <c r="I68" i="3"/>
  <c r="I66" i="3"/>
  <c r="I65" i="3"/>
  <c r="I64" i="3"/>
  <c r="I63" i="3"/>
  <c r="I62" i="3"/>
  <c r="I60" i="3"/>
  <c r="I59" i="3"/>
  <c r="I58" i="3"/>
  <c r="I57" i="3"/>
  <c r="I56" i="3"/>
  <c r="I55" i="3"/>
  <c r="I54" i="3"/>
  <c r="I52" i="3"/>
  <c r="I51" i="3"/>
  <c r="I49" i="3"/>
  <c r="I48" i="3"/>
  <c r="I47" i="3"/>
  <c r="I46" i="3"/>
  <c r="I45" i="3"/>
  <c r="I44" i="3"/>
  <c r="I43" i="3"/>
  <c r="I42" i="3"/>
  <c r="I40" i="3"/>
  <c r="I39" i="3"/>
  <c r="I37" i="3"/>
  <c r="I36" i="3"/>
  <c r="I35" i="3"/>
  <c r="I34" i="3"/>
  <c r="I32" i="3"/>
  <c r="I31" i="3"/>
  <c r="I30" i="3"/>
  <c r="I29" i="3"/>
  <c r="I28" i="3"/>
  <c r="I27" i="3"/>
  <c r="I26" i="3"/>
  <c r="I25" i="3"/>
  <c r="I24" i="3"/>
  <c r="I23" i="3"/>
  <c r="I21" i="3"/>
  <c r="I20" i="3"/>
  <c r="I19" i="3"/>
  <c r="I18" i="3"/>
  <c r="I17" i="3"/>
  <c r="I15" i="3"/>
  <c r="I14" i="3"/>
  <c r="I13" i="3"/>
  <c r="I12" i="3"/>
  <c r="I11" i="3"/>
  <c r="I10" i="3"/>
  <c r="I9" i="3"/>
  <c r="I8" i="3"/>
  <c r="F79" i="3"/>
  <c r="F78" i="3"/>
  <c r="F77" i="3"/>
  <c r="F75" i="3"/>
  <c r="F73" i="3"/>
  <c r="F72" i="3"/>
  <c r="F70" i="3"/>
  <c r="F69" i="3"/>
  <c r="F68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2" i="3"/>
  <c r="F51" i="3"/>
  <c r="F49" i="3"/>
  <c r="F48" i="3"/>
  <c r="F47" i="3"/>
  <c r="F46" i="3"/>
  <c r="F44" i="3"/>
  <c r="F42" i="3"/>
  <c r="F40" i="3"/>
  <c r="F39" i="3"/>
  <c r="F37" i="3"/>
  <c r="F36" i="3"/>
  <c r="F35" i="3"/>
  <c r="F34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I16" i="3" l="1"/>
  <c r="F71" i="3"/>
  <c r="I50" i="3"/>
  <c r="I53" i="3"/>
  <c r="I61" i="3"/>
  <c r="F33" i="3"/>
  <c r="F50" i="3"/>
  <c r="H76" i="3"/>
  <c r="H71" i="3"/>
  <c r="H18" i="3"/>
  <c r="I22" i="3"/>
  <c r="I33" i="3"/>
  <c r="H38" i="3"/>
  <c r="H67" i="3"/>
  <c r="H22" i="3"/>
  <c r="F76" i="3"/>
  <c r="I6" i="3"/>
  <c r="H16" i="3"/>
  <c r="H7" i="3"/>
  <c r="F7" i="3"/>
  <c r="F8" i="3"/>
  <c r="F6" i="3" l="1"/>
  <c r="H6" i="3"/>
</calcChain>
</file>

<file path=xl/sharedStrings.xml><?xml version="1.0" encoding="utf-8"?>
<sst xmlns="http://schemas.openxmlformats.org/spreadsheetml/2006/main" count="239" uniqueCount="107">
  <si>
    <t>тыс.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</si>
  <si>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</si>
  <si>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</si>
  <si>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</si>
  <si>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</si>
  <si>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</si>
  <si>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</si>
  <si>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</si>
  <si>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</si>
  <si>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</si>
  <si>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</si>
  <si>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</si>
  <si>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</si>
  <si>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</si>
  <si>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</si>
  <si>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</si>
  <si>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</si>
  <si>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</si>
  <si>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</si>
  <si>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</si>
  <si>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</si>
  <si>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</si>
  <si>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</si>
  <si>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</si>
  <si>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</si>
  <si>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</si>
  <si>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</si>
  <si>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</si>
  <si>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</si>
  <si>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</si>
  <si>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</si>
  <si>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</si>
  <si>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</si>
  <si>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</si>
  <si>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</si>
  <si>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</si>
  <si>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</si>
  <si>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</si>
  <si>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</si>
  <si>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</si>
  <si>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</si>
  <si>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</si>
  <si>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</si>
  <si>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</si>
  <si>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</si>
  <si>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</si>
  <si>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</si>
  <si>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</si>
  <si>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</si>
  <si>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</si>
  <si>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</si>
  <si>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</si>
  <si>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</si>
  <si>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</si>
  <si>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</si>
  <si>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</si>
  <si>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</si>
  <si>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</si>
  <si>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</si>
  <si>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</si>
  <si>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</si>
  <si>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</si>
  <si>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</si>
  <si>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</si>
  <si>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</si>
  <si>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1</t>
  </si>
  <si>
    <t>2</t>
  </si>
  <si>
    <t>Отклонение</t>
  </si>
  <si>
    <t>Высшее образование</t>
  </si>
  <si>
    <t>Молодежная политика</t>
  </si>
  <si>
    <t>Исполнено</t>
  </si>
  <si>
    <t>Уточненный план</t>
  </si>
  <si>
    <t>% исполнения</t>
  </si>
  <si>
    <t>Всего</t>
  </si>
  <si>
    <t>Дополнительное образование детей</t>
  </si>
  <si>
    <t>КУЛЬТУРА, КИНЕМАТОГРАФИЯ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</si>
  <si>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</si>
  <si>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</si>
  <si>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</si>
  <si>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</si>
  <si>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</si>
  <si>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</si>
  <si>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</si>
  <si>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</si>
  <si>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</si>
  <si>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</si>
  <si>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</si>
  <si>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</si>
  <si>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00</t>
  </si>
  <si>
    <t>13</t>
  </si>
  <si>
    <t>14</t>
  </si>
  <si>
    <t>Рз</t>
  </si>
  <si>
    <t>ПР</t>
  </si>
  <si>
    <t>3</t>
  </si>
  <si>
    <t>6=5-4</t>
  </si>
  <si>
    <t>7</t>
  </si>
  <si>
    <t>8=7/5</t>
  </si>
  <si>
    <t>9=7-5</t>
  </si>
  <si>
    <t>Наименование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</si>
  <si>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</si>
  <si>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Защита населения и территории от чрезвычайных ситуаций природного и техногенного характера, гражданская оборона</t>
  </si>
  <si>
    <t>МЕЖБЮДЖЕТНЫЕ ТРАНСФЕРТЫ ОБЩЕГО ХАРАКТЕРА БЮДЖЕТАМ БЮДЖЕТНОЙ СИСТЕМЫ РОССИЙСКОЙ ФЕДЕРАЦИИ</t>
  </si>
  <si>
    <t>Таблица 6</t>
  </si>
  <si>
    <t>Исполнение в 2020 году приложения 8 к областному закону  "Об областном бюджете Ленинградской области на 2020 год 
и на плановый период 2021 и 2022 годов" 
"Распределение бюджетных ассигнований по разделам и подразделам классификации расходов бюджетов на 2020 год"</t>
  </si>
  <si>
    <t>Утверждено областным законом об областном бюджете на 2020 год
(в редакции
№ 111-оз от 02.11.2020.)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</si>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</sst>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/>
    </xf>
    <xf numFmtId="0" fontId="1" fillId="2" borderId="0" xfId="0" applyFont="1" applyFill="1"/>
    <xf numFmtId="49" fontId="1" fillId="2" borderId="1" xfId="0" applyNumberFormat="1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L79"/>
  <sheetViews>
    <sheetView showGridLines="0" tabSelected="1" zoomScale="120" zoomScaleNormal="120" workbookViewId="0">
      <selection activeCell="D7" sqref="D7"/>
    </sheetView>
  </sheetViews>
  <sheetFormatPr defaultColWidth="9.140625" defaultRowHeight="12.75" x14ac:dyDescent="0.2"/>
  <cols>
    <col min="1" max="1" width="48" style="1" bestFit="1" customWidth="1"/>
    <col min="2" max="2" width="4.7109375" style="17" customWidth="1"/>
    <col min="3" max="3" width="6.42578125" style="5" customWidth="1"/>
    <col min="4" max="4" width="21.42578125" style="5" customWidth="1"/>
    <col min="5" max="5" width="14.28515625" style="5" customWidth="1"/>
    <col min="6" max="7" width="12.42578125" style="1" customWidth="1"/>
    <col min="8" max="8" width="11" style="1" customWidth="1"/>
    <col min="9" max="9" width="13.28515625" style="10" customWidth="1"/>
    <col min="10" max="16384" width="9.140625" style="1"/>
  </cols>
  <sheetData>
    <row r="1" spans="1:12" ht="14.25" customHeight="1" x14ac:dyDescent="0.2">
      <c r="E1" s="33" t="s">
        <v>102</v>
      </c>
      <c r="F1" s="33"/>
      <c r="G1" s="33"/>
      <c r="H1" s="33"/>
      <c r="I1" s="33"/>
    </row>
    <row r="2" spans="1:12" ht="49.5" customHeight="1" x14ac:dyDescent="0.2">
      <c r="A2" s="32" t="s">
        <v>103</v>
      </c>
      <c r="B2" s="32"/>
      <c r="C2" s="32"/>
      <c r="D2" s="32"/>
      <c r="E2" s="32"/>
      <c r="F2" s="32"/>
      <c r="G2" s="32"/>
      <c r="H2" s="32"/>
      <c r="I2" s="32"/>
    </row>
    <row r="3" spans="1:12" x14ac:dyDescent="0.2">
      <c r="A3" s="2"/>
      <c r="B3" s="18"/>
      <c r="D3" s="13"/>
      <c r="E3" s="13"/>
      <c r="F3" s="3"/>
      <c r="G3" s="3"/>
      <c r="H3" s="3"/>
      <c r="I3" s="9" t="s">
        <v>0</v>
      </c>
    </row>
    <row r="4" spans="1:12" s="5" customFormat="1" ht="92.25" customHeight="1" x14ac:dyDescent="0.2">
      <c r="A4" s="14" t="s">
        <v>98</v>
      </c>
      <c r="B4" s="27" t="s">
        <v>91</v>
      </c>
      <c r="C4" s="28" t="s">
        <v>92</v>
      </c>
      <c r="D4" s="14" t="s">
        <v>104</v>
      </c>
      <c r="E4" s="12" t="s">
        <v>71</v>
      </c>
      <c r="F4" s="12" t="s">
        <v>67</v>
      </c>
      <c r="G4" s="12" t="s">
        <v>70</v>
      </c>
      <c r="H4" s="12" t="s">
        <v>72</v>
      </c>
      <c r="I4" s="12" t="s">
        <v>67</v>
      </c>
    </row>
    <row r="5" spans="1:12" s="5" customFormat="1" ht="12" customHeight="1" x14ac:dyDescent="0.2">
      <c r="A5" s="8" t="s">
        <v>65</v>
      </c>
      <c r="B5" s="8" t="s">
        <v>66</v>
      </c>
      <c r="C5" s="8" t="s">
        <v>93</v>
      </c>
      <c r="D5" s="7">
        <v>4</v>
      </c>
      <c r="E5" s="6">
        <v>5</v>
      </c>
      <c r="F5" s="11" t="s">
        <v>94</v>
      </c>
      <c r="G5" s="11" t="s">
        <v>95</v>
      </c>
      <c r="H5" s="11" t="s">
        <v>96</v>
      </c>
      <c r="I5" s="11" t="s">
        <v>97</v>
      </c>
    </row>
    <row r="6" spans="1:12" s="4" customFormat="1" x14ac:dyDescent="0.2">
      <c r="A6" s="15" t="s">
        <v>73</v>
      </c>
      <c r="B6" s="19"/>
      <c r="C6" s="30"/>
      <c r="D6" s="24">
        <f>D7+D16+D18+D22+D33+D38+D41+D50+D53+D61+D67+D71+D74+D76</f>
        <v>174928814.40000004</v>
      </c>
      <c r="E6" s="24">
        <f t="shared" ref="E6:G6" si="0">E7+E16+E18+E22+E33+E38+E41+E50+E53+E61+E67+E71+E74+E76</f>
        <v>176201435.20000002</v>
      </c>
      <c r="F6" s="24">
        <f t="shared" ref="F6:F42" si="1">E6-D6</f>
        <v>1272620.7999999821</v>
      </c>
      <c r="G6" s="24">
        <f t="shared" si="0"/>
        <v>170268115.70000005</v>
      </c>
      <c r="H6" s="24">
        <f t="shared" ref="H6:H37" si="2">G6/E6*100</f>
        <v>96.632649732242385</v>
      </c>
      <c r="I6" s="24">
        <f t="shared" ref="I6:I37" si="3">G6-E6</f>
        <v>-5933319.4999999702</v>
      </c>
      <c r="L6" s="31"/>
    </row>
    <row r="7" spans="1:12" s="4" customFormat="1" x14ac:dyDescent="0.2">
      <c r="A7" s="15" t="s">
        <v>1</v>
      </c>
      <c r="B7" s="19" t="s">
        <v>76</v>
      </c>
      <c r="C7" s="19" t="s">
        <v>88</v>
      </c>
      <c r="D7" s="24">
        <f>SUM(D8:D15)</f>
        <v>9496930.1000000015</v>
      </c>
      <c r="E7" s="24">
        <f t="shared" ref="E7:G7" si="4">SUM(E8:E15)</f>
        <v>8948207.3000000007</v>
      </c>
      <c r="F7" s="24">
        <f t="shared" si="1"/>
        <v>-548722.80000000075</v>
      </c>
      <c r="G7" s="24">
        <f t="shared" si="4"/>
        <v>8213022.8000000007</v>
      </c>
      <c r="H7" s="24">
        <f t="shared" si="2"/>
        <v>91.784002366596937</v>
      </c>
      <c r="I7" s="24">
        <f t="shared" si="3"/>
        <v>-735184.5</v>
      </c>
    </row>
    <row r="8" spans="1:12" ht="38.25" x14ac:dyDescent="0.2">
      <c r="A8" s="16" t="s">
        <v>2</v>
      </c>
      <c r="B8" s="20" t="s">
        <v>76</v>
      </c>
      <c r="C8" s="20" t="s">
        <v>77</v>
      </c>
      <c r="D8" s="25">
        <v>6889.7</v>
      </c>
      <c r="E8" s="25">
        <v>6889.7</v>
      </c>
      <c r="F8" s="25">
        <f t="shared" si="1"/>
        <v>0</v>
      </c>
      <c r="G8" s="25">
        <v>5193.8999999999996</v>
      </c>
      <c r="H8" s="25">
        <f t="shared" si="2"/>
        <v>75.386446434532701</v>
      </c>
      <c r="I8" s="25">
        <f t="shared" si="3"/>
        <v>-1695.8000000000002</v>
      </c>
      <c r="L8" s="4"/>
    </row>
    <row r="9" spans="1:12" ht="38.25" x14ac:dyDescent="0.2">
      <c r="A9" s="16" t="s">
        <v>99</v>
      </c>
      <c r="B9" s="20" t="s">
        <v>76</v>
      </c>
      <c r="C9" s="20" t="s">
        <v>78</v>
      </c>
      <c r="D9" s="25">
        <v>557778.4</v>
      </c>
      <c r="E9" s="25">
        <v>562050</v>
      </c>
      <c r="F9" s="25">
        <f t="shared" si="1"/>
        <v>4271.5999999999767</v>
      </c>
      <c r="G9" s="25">
        <v>521012.1</v>
      </c>
      <c r="H9" s="25">
        <f t="shared" si="2"/>
        <v>92.698532159060576</v>
      </c>
      <c r="I9" s="25">
        <f t="shared" si="3"/>
        <v>-41037.900000000023</v>
      </c>
    </row>
    <row r="10" spans="1:12" ht="60.75" customHeight="1" x14ac:dyDescent="0.2">
      <c r="A10" s="16" t="s">
        <v>3</v>
      </c>
      <c r="B10" s="20" t="s">
        <v>76</v>
      </c>
      <c r="C10" s="20" t="s">
        <v>79</v>
      </c>
      <c r="D10" s="25">
        <v>3153604</v>
      </c>
      <c r="E10" s="25">
        <v>3177741.1</v>
      </c>
      <c r="F10" s="25">
        <f t="shared" si="1"/>
        <v>24137.100000000093</v>
      </c>
      <c r="G10" s="25">
        <v>3030031.2</v>
      </c>
      <c r="H10" s="25">
        <f t="shared" si="2"/>
        <v>95.351732713530382</v>
      </c>
      <c r="I10" s="25">
        <f t="shared" si="3"/>
        <v>-147709.89999999991</v>
      </c>
    </row>
    <row r="11" spans="1:12" ht="17.25" customHeight="1" x14ac:dyDescent="0.2">
      <c r="A11" s="16" t="s">
        <v>4</v>
      </c>
      <c r="B11" s="20" t="s">
        <v>76</v>
      </c>
      <c r="C11" s="20" t="s">
        <v>80</v>
      </c>
      <c r="D11" s="25">
        <v>407397.8</v>
      </c>
      <c r="E11" s="25">
        <v>407397.8</v>
      </c>
      <c r="F11" s="25">
        <f t="shared" si="1"/>
        <v>0</v>
      </c>
      <c r="G11" s="25">
        <v>401039.2</v>
      </c>
      <c r="H11" s="25">
        <f t="shared" si="2"/>
        <v>98.439215921146356</v>
      </c>
      <c r="I11" s="25">
        <f t="shared" si="3"/>
        <v>-6358.5999999999767</v>
      </c>
    </row>
    <row r="12" spans="1:12" ht="38.25" x14ac:dyDescent="0.2">
      <c r="A12" s="16" t="s">
        <v>5</v>
      </c>
      <c r="B12" s="22" t="s">
        <v>76</v>
      </c>
      <c r="C12" s="22" t="s">
        <v>81</v>
      </c>
      <c r="D12" s="25">
        <v>86864</v>
      </c>
      <c r="E12" s="25">
        <v>87638.1</v>
      </c>
      <c r="F12" s="25">
        <f t="shared" si="1"/>
        <v>774.10000000000582</v>
      </c>
      <c r="G12" s="25">
        <v>85567.9</v>
      </c>
      <c r="H12" s="25">
        <f t="shared" si="2"/>
        <v>97.637785392426338</v>
      </c>
      <c r="I12" s="25">
        <f t="shared" si="3"/>
        <v>-2070.2000000000116</v>
      </c>
    </row>
    <row r="13" spans="1:12" x14ac:dyDescent="0.2">
      <c r="A13" s="16" t="s">
        <v>6</v>
      </c>
      <c r="B13" s="22" t="s">
        <v>76</v>
      </c>
      <c r="C13" s="22" t="s">
        <v>82</v>
      </c>
      <c r="D13" s="25">
        <v>325199.90000000002</v>
      </c>
      <c r="E13" s="25">
        <v>370023</v>
      </c>
      <c r="F13" s="25">
        <f t="shared" si="1"/>
        <v>44823.099999999977</v>
      </c>
      <c r="G13" s="25">
        <v>361826.4</v>
      </c>
      <c r="H13" s="25">
        <f t="shared" si="2"/>
        <v>97.784840401812872</v>
      </c>
      <c r="I13" s="25">
        <f t="shared" si="3"/>
        <v>-8196.5999999999767</v>
      </c>
    </row>
    <row r="14" spans="1:12" x14ac:dyDescent="0.2">
      <c r="A14" s="16" t="s">
        <v>7</v>
      </c>
      <c r="B14" s="20" t="s">
        <v>76</v>
      </c>
      <c r="C14" s="20" t="s">
        <v>86</v>
      </c>
      <c r="D14" s="25">
        <v>770000</v>
      </c>
      <c r="E14" s="25">
        <v>221938.4</v>
      </c>
      <c r="F14" s="25">
        <f t="shared" si="1"/>
        <v>-548061.6</v>
      </c>
      <c r="G14" s="25">
        <v>0</v>
      </c>
      <c r="H14" s="25">
        <f t="shared" si="2"/>
        <v>0</v>
      </c>
      <c r="I14" s="25">
        <f t="shared" si="3"/>
        <v>-221938.4</v>
      </c>
    </row>
    <row r="15" spans="1:12" x14ac:dyDescent="0.2">
      <c r="A15" s="16" t="s">
        <v>8</v>
      </c>
      <c r="B15" s="20" t="s">
        <v>76</v>
      </c>
      <c r="C15" s="20" t="s">
        <v>89</v>
      </c>
      <c r="D15" s="25">
        <v>4189196.3</v>
      </c>
      <c r="E15" s="25">
        <v>4114529.2</v>
      </c>
      <c r="F15" s="25">
        <f t="shared" si="1"/>
        <v>-74667.099999999627</v>
      </c>
      <c r="G15" s="25">
        <v>3808352.1</v>
      </c>
      <c r="H15" s="25">
        <f t="shared" si="2"/>
        <v>92.558635870174399</v>
      </c>
      <c r="I15" s="25">
        <f t="shared" si="3"/>
        <v>-306177.10000000009</v>
      </c>
      <c r="L15" s="4"/>
    </row>
    <row r="16" spans="1:12" ht="18.75" customHeight="1" x14ac:dyDescent="0.2">
      <c r="A16" s="15" t="s">
        <v>9</v>
      </c>
      <c r="B16" s="21" t="s">
        <v>77</v>
      </c>
      <c r="C16" s="21" t="s">
        <v>88</v>
      </c>
      <c r="D16" s="23">
        <f>D17</f>
        <v>79328.5</v>
      </c>
      <c r="E16" s="23">
        <f t="shared" ref="E16:G16" si="5">E17</f>
        <v>79328.5</v>
      </c>
      <c r="F16" s="23">
        <f t="shared" si="1"/>
        <v>0</v>
      </c>
      <c r="G16" s="23">
        <f t="shared" si="5"/>
        <v>79328.399999999994</v>
      </c>
      <c r="H16" s="23">
        <f t="shared" si="2"/>
        <v>99.999873941899821</v>
      </c>
      <c r="I16" s="23">
        <f t="shared" si="3"/>
        <v>-0.10000000000582077</v>
      </c>
    </row>
    <row r="17" spans="1:12" s="4" customFormat="1" x14ac:dyDescent="0.2">
      <c r="A17" s="16" t="s">
        <v>10</v>
      </c>
      <c r="B17" s="20" t="s">
        <v>77</v>
      </c>
      <c r="C17" s="20" t="s">
        <v>78</v>
      </c>
      <c r="D17" s="26">
        <v>79328.5</v>
      </c>
      <c r="E17" s="26">
        <v>79328.5</v>
      </c>
      <c r="F17" s="26">
        <f t="shared" si="1"/>
        <v>0</v>
      </c>
      <c r="G17" s="26">
        <v>79328.399999999994</v>
      </c>
      <c r="H17" s="26">
        <f t="shared" si="2"/>
        <v>99.999873941899821</v>
      </c>
      <c r="I17" s="26">
        <f t="shared" si="3"/>
        <v>-0.10000000000582077</v>
      </c>
      <c r="L17" s="1"/>
    </row>
    <row r="18" spans="1:12" ht="25.5" x14ac:dyDescent="0.2">
      <c r="A18" s="15" t="s">
        <v>11</v>
      </c>
      <c r="B18" s="19" t="s">
        <v>78</v>
      </c>
      <c r="C18" s="19" t="s">
        <v>88</v>
      </c>
      <c r="D18" s="23">
        <f>SUM(D19:D21)</f>
        <v>2839014.9000000004</v>
      </c>
      <c r="E18" s="23">
        <f t="shared" ref="E18:G18" si="6">SUM(E19:E21)</f>
        <v>2841814.9000000004</v>
      </c>
      <c r="F18" s="23">
        <f t="shared" si="1"/>
        <v>2800</v>
      </c>
      <c r="G18" s="23">
        <f t="shared" si="6"/>
        <v>2779438.4000000004</v>
      </c>
      <c r="H18" s="23">
        <f t="shared" si="2"/>
        <v>97.805047049334561</v>
      </c>
      <c r="I18" s="23">
        <f t="shared" si="3"/>
        <v>-62376.5</v>
      </c>
      <c r="L18" s="4"/>
    </row>
    <row r="19" spans="1:12" ht="38.25" x14ac:dyDescent="0.2">
      <c r="A19" s="16" t="s">
        <v>100</v>
      </c>
      <c r="B19" s="20" t="s">
        <v>78</v>
      </c>
      <c r="C19" s="20" t="s">
        <v>84</v>
      </c>
      <c r="D19" s="25">
        <v>730360.6</v>
      </c>
      <c r="E19" s="25">
        <v>730360.6</v>
      </c>
      <c r="F19" s="25">
        <f t="shared" si="1"/>
        <v>0</v>
      </c>
      <c r="G19" s="25">
        <v>694645.2</v>
      </c>
      <c r="H19" s="25">
        <f t="shared" si="2"/>
        <v>95.10989502993452</v>
      </c>
      <c r="I19" s="25">
        <f t="shared" si="3"/>
        <v>-35715.400000000023</v>
      </c>
    </row>
    <row r="20" spans="1:12" x14ac:dyDescent="0.2">
      <c r="A20" s="16" t="s">
        <v>12</v>
      </c>
      <c r="B20" s="20" t="s">
        <v>78</v>
      </c>
      <c r="C20" s="20" t="s">
        <v>85</v>
      </c>
      <c r="D20" s="25">
        <v>1596579.1</v>
      </c>
      <c r="E20" s="25">
        <v>1599379.1</v>
      </c>
      <c r="F20" s="25">
        <f t="shared" si="1"/>
        <v>2800</v>
      </c>
      <c r="G20" s="25">
        <v>1574510.5</v>
      </c>
      <c r="H20" s="25">
        <f t="shared" si="2"/>
        <v>98.445109105152113</v>
      </c>
      <c r="I20" s="25">
        <f t="shared" si="3"/>
        <v>-24868.600000000093</v>
      </c>
    </row>
    <row r="21" spans="1:12" ht="25.5" x14ac:dyDescent="0.2">
      <c r="A21" s="16" t="s">
        <v>13</v>
      </c>
      <c r="B21" s="20" t="s">
        <v>78</v>
      </c>
      <c r="C21" s="20" t="s">
        <v>90</v>
      </c>
      <c r="D21" s="25">
        <v>512075.2</v>
      </c>
      <c r="E21" s="25">
        <v>512075.2</v>
      </c>
      <c r="F21" s="25">
        <f t="shared" si="1"/>
        <v>0</v>
      </c>
      <c r="G21" s="25">
        <v>510282.7</v>
      </c>
      <c r="H21" s="25">
        <f t="shared" si="2"/>
        <v>99.649953756791973</v>
      </c>
      <c r="I21" s="25">
        <f t="shared" si="3"/>
        <v>-1792.5</v>
      </c>
    </row>
    <row r="22" spans="1:12" x14ac:dyDescent="0.2">
      <c r="A22" s="15" t="s">
        <v>14</v>
      </c>
      <c r="B22" s="19" t="s">
        <v>79</v>
      </c>
      <c r="C22" s="19" t="s">
        <v>88</v>
      </c>
      <c r="D22" s="23">
        <f>SUM(D23:D32)</f>
        <v>28408169.400000002</v>
      </c>
      <c r="E22" s="23">
        <f t="shared" ref="E22:G22" si="7">SUM(E23:E32)</f>
        <v>28779648.899999999</v>
      </c>
      <c r="F22" s="23">
        <f t="shared" si="1"/>
        <v>371479.49999999627</v>
      </c>
      <c r="G22" s="23">
        <f t="shared" si="7"/>
        <v>27281026.300000001</v>
      </c>
      <c r="H22" s="23">
        <f t="shared" si="2"/>
        <v>94.792769692197325</v>
      </c>
      <c r="I22" s="23">
        <f t="shared" si="3"/>
        <v>-1498622.5999999978</v>
      </c>
    </row>
    <row r="23" spans="1:12" x14ac:dyDescent="0.2">
      <c r="A23" s="16" t="s">
        <v>15</v>
      </c>
      <c r="B23" s="20" t="s">
        <v>79</v>
      </c>
      <c r="C23" s="20" t="s">
        <v>76</v>
      </c>
      <c r="D23" s="25">
        <v>171026.5</v>
      </c>
      <c r="E23" s="25">
        <v>171026.5</v>
      </c>
      <c r="F23" s="25">
        <f t="shared" si="1"/>
        <v>0</v>
      </c>
      <c r="G23" s="25">
        <v>162719.9</v>
      </c>
      <c r="H23" s="25">
        <f t="shared" si="2"/>
        <v>95.14309186003338</v>
      </c>
      <c r="I23" s="25">
        <f t="shared" si="3"/>
        <v>-8306.6000000000058</v>
      </c>
    </row>
    <row r="24" spans="1:12" x14ac:dyDescent="0.2">
      <c r="A24" s="16" t="s">
        <v>16</v>
      </c>
      <c r="B24" s="20" t="s">
        <v>79</v>
      </c>
      <c r="C24" s="20" t="s">
        <v>79</v>
      </c>
      <c r="D24" s="25">
        <v>8753</v>
      </c>
      <c r="E24" s="25">
        <v>8753</v>
      </c>
      <c r="F24" s="25">
        <f t="shared" si="1"/>
        <v>0</v>
      </c>
      <c r="G24" s="25">
        <v>8753</v>
      </c>
      <c r="H24" s="25">
        <f t="shared" si="2"/>
        <v>100</v>
      </c>
      <c r="I24" s="25">
        <f t="shared" si="3"/>
        <v>0</v>
      </c>
    </row>
    <row r="25" spans="1:12" x14ac:dyDescent="0.2">
      <c r="A25" s="16" t="s">
        <v>17</v>
      </c>
      <c r="B25" s="20" t="s">
        <v>79</v>
      </c>
      <c r="C25" s="20" t="s">
        <v>80</v>
      </c>
      <c r="D25" s="25">
        <v>5716173.7999999998</v>
      </c>
      <c r="E25" s="25">
        <v>5722848.9000000004</v>
      </c>
      <c r="F25" s="25">
        <f t="shared" si="1"/>
        <v>6675.1000000005588</v>
      </c>
      <c r="G25" s="25">
        <v>5589247.4000000004</v>
      </c>
      <c r="H25" s="25">
        <f t="shared" si="2"/>
        <v>97.665472174182327</v>
      </c>
      <c r="I25" s="25">
        <f t="shared" si="3"/>
        <v>-133601.5</v>
      </c>
    </row>
    <row r="26" spans="1:12" x14ac:dyDescent="0.2">
      <c r="A26" s="16" t="s">
        <v>18</v>
      </c>
      <c r="B26" s="20" t="s">
        <v>79</v>
      </c>
      <c r="C26" s="20" t="s">
        <v>81</v>
      </c>
      <c r="D26" s="25">
        <v>61234.400000000001</v>
      </c>
      <c r="E26" s="25">
        <v>52462.5</v>
      </c>
      <c r="F26" s="25">
        <f t="shared" si="1"/>
        <v>-8771.9000000000015</v>
      </c>
      <c r="G26" s="25">
        <v>43586.2</v>
      </c>
      <c r="H26" s="25">
        <f t="shared" si="2"/>
        <v>83.080676673814622</v>
      </c>
      <c r="I26" s="25">
        <f t="shared" si="3"/>
        <v>-8876.3000000000029</v>
      </c>
    </row>
    <row r="27" spans="1:12" x14ac:dyDescent="0.2">
      <c r="A27" s="16" t="s">
        <v>19</v>
      </c>
      <c r="B27" s="20" t="s">
        <v>79</v>
      </c>
      <c r="C27" s="20" t="s">
        <v>82</v>
      </c>
      <c r="D27" s="25">
        <v>1708597.2</v>
      </c>
      <c r="E27" s="25">
        <v>1735263.3</v>
      </c>
      <c r="F27" s="25">
        <f t="shared" si="1"/>
        <v>26666.100000000093</v>
      </c>
      <c r="G27" s="25">
        <v>1728935</v>
      </c>
      <c r="H27" s="25">
        <f t="shared" si="2"/>
        <v>99.635311828470066</v>
      </c>
      <c r="I27" s="25">
        <f t="shared" si="3"/>
        <v>-6328.3000000000466</v>
      </c>
    </row>
    <row r="28" spans="1:12" s="4" customFormat="1" x14ac:dyDescent="0.2">
      <c r="A28" s="16" t="s">
        <v>20</v>
      </c>
      <c r="B28" s="20" t="s">
        <v>79</v>
      </c>
      <c r="C28" s="20" t="s">
        <v>83</v>
      </c>
      <c r="D28" s="25">
        <v>570227</v>
      </c>
      <c r="E28" s="25">
        <v>569875.6</v>
      </c>
      <c r="F28" s="25">
        <f t="shared" si="1"/>
        <v>-351.40000000002328</v>
      </c>
      <c r="G28" s="25">
        <v>532135.1</v>
      </c>
      <c r="H28" s="25">
        <f t="shared" si="2"/>
        <v>93.377414298839952</v>
      </c>
      <c r="I28" s="25">
        <f t="shared" si="3"/>
        <v>-37740.5</v>
      </c>
      <c r="L28" s="1"/>
    </row>
    <row r="29" spans="1:12" x14ac:dyDescent="0.2">
      <c r="A29" s="16" t="s">
        <v>21</v>
      </c>
      <c r="B29" s="20" t="s">
        <v>79</v>
      </c>
      <c r="C29" s="20" t="s">
        <v>84</v>
      </c>
      <c r="D29" s="25">
        <v>14845467.4</v>
      </c>
      <c r="E29" s="25">
        <v>15206993.1</v>
      </c>
      <c r="F29" s="25">
        <f t="shared" si="1"/>
        <v>361525.69999999925</v>
      </c>
      <c r="G29" s="25">
        <v>14218006.9</v>
      </c>
      <c r="H29" s="25">
        <f t="shared" si="2"/>
        <v>93.496503920949365</v>
      </c>
      <c r="I29" s="25">
        <f t="shared" si="3"/>
        <v>-988986.19999999925</v>
      </c>
      <c r="L29" s="4"/>
    </row>
    <row r="30" spans="1:12" x14ac:dyDescent="0.2">
      <c r="A30" s="16" t="s">
        <v>22</v>
      </c>
      <c r="B30" s="20" t="s">
        <v>79</v>
      </c>
      <c r="C30" s="20" t="s">
        <v>85</v>
      </c>
      <c r="D30" s="25">
        <v>1324256.8</v>
      </c>
      <c r="E30" s="25">
        <v>1324256.7</v>
      </c>
      <c r="F30" s="25">
        <f t="shared" si="1"/>
        <v>-0.10000000009313226</v>
      </c>
      <c r="G30" s="25">
        <v>1130616.1000000001</v>
      </c>
      <c r="H30" s="25">
        <f t="shared" si="2"/>
        <v>85.377412098424728</v>
      </c>
      <c r="I30" s="25">
        <f t="shared" si="3"/>
        <v>-193640.59999999986</v>
      </c>
    </row>
    <row r="31" spans="1:12" ht="25.5" x14ac:dyDescent="0.2">
      <c r="A31" s="16" t="s">
        <v>23</v>
      </c>
      <c r="B31" s="22" t="s">
        <v>79</v>
      </c>
      <c r="C31" s="22" t="s">
        <v>86</v>
      </c>
      <c r="D31" s="25">
        <v>15890</v>
      </c>
      <c r="E31" s="25">
        <v>5990</v>
      </c>
      <c r="F31" s="25">
        <f t="shared" si="1"/>
        <v>-9900</v>
      </c>
      <c r="G31" s="25">
        <v>5990</v>
      </c>
      <c r="H31" s="25">
        <f t="shared" si="2"/>
        <v>100</v>
      </c>
      <c r="I31" s="25">
        <f t="shared" si="3"/>
        <v>0</v>
      </c>
    </row>
    <row r="32" spans="1:12" x14ac:dyDescent="0.2">
      <c r="A32" s="16" t="s">
        <v>24</v>
      </c>
      <c r="B32" s="20" t="s">
        <v>79</v>
      </c>
      <c r="C32" s="20" t="s">
        <v>87</v>
      </c>
      <c r="D32" s="25">
        <v>3986543.3</v>
      </c>
      <c r="E32" s="25">
        <v>3982179.3</v>
      </c>
      <c r="F32" s="25">
        <f t="shared" si="1"/>
        <v>-4364</v>
      </c>
      <c r="G32" s="25">
        <v>3861036.7</v>
      </c>
      <c r="H32" s="25">
        <f t="shared" si="2"/>
        <v>96.957881831187265</v>
      </c>
      <c r="I32" s="25">
        <f t="shared" si="3"/>
        <v>-121142.59999999963</v>
      </c>
    </row>
    <row r="33" spans="1:12" s="4" customFormat="1" x14ac:dyDescent="0.2">
      <c r="A33" s="15" t="s">
        <v>25</v>
      </c>
      <c r="B33" s="19" t="s">
        <v>80</v>
      </c>
      <c r="C33" s="19" t="s">
        <v>88</v>
      </c>
      <c r="D33" s="23">
        <f>SUM(D34:D37)</f>
        <v>18834439</v>
      </c>
      <c r="E33" s="23">
        <f t="shared" ref="E33:G33" si="8">SUM(E34:E37)</f>
        <v>18636529.300000001</v>
      </c>
      <c r="F33" s="23">
        <f t="shared" si="1"/>
        <v>-197909.69999999925</v>
      </c>
      <c r="G33" s="23">
        <f t="shared" si="8"/>
        <v>17936631.699999999</v>
      </c>
      <c r="H33" s="23">
        <f t="shared" si="2"/>
        <v>96.244485286216886</v>
      </c>
      <c r="I33" s="23">
        <f t="shared" si="3"/>
        <v>-699897.60000000149</v>
      </c>
      <c r="L33" s="1"/>
    </row>
    <row r="34" spans="1:12" x14ac:dyDescent="0.2">
      <c r="A34" s="16" t="s">
        <v>26</v>
      </c>
      <c r="B34" s="20" t="s">
        <v>80</v>
      </c>
      <c r="C34" s="20" t="s">
        <v>76</v>
      </c>
      <c r="D34" s="25">
        <v>4409883.5999999996</v>
      </c>
      <c r="E34" s="25">
        <v>4271894.3</v>
      </c>
      <c r="F34" s="25">
        <f t="shared" si="1"/>
        <v>-137989.29999999981</v>
      </c>
      <c r="G34" s="25">
        <v>4138479.3</v>
      </c>
      <c r="H34" s="25">
        <f t="shared" si="2"/>
        <v>96.87691242735103</v>
      </c>
      <c r="I34" s="25">
        <f t="shared" si="3"/>
        <v>-133415</v>
      </c>
      <c r="L34" s="4"/>
    </row>
    <row r="35" spans="1:12" x14ac:dyDescent="0.2">
      <c r="A35" s="16" t="s">
        <v>27</v>
      </c>
      <c r="B35" s="20" t="s">
        <v>80</v>
      </c>
      <c r="C35" s="20" t="s">
        <v>77</v>
      </c>
      <c r="D35" s="25">
        <v>11903586.199999999</v>
      </c>
      <c r="E35" s="25">
        <v>11854460.300000001</v>
      </c>
      <c r="F35" s="25">
        <f t="shared" si="1"/>
        <v>-49125.89999999851</v>
      </c>
      <c r="G35" s="25">
        <v>11472528.300000001</v>
      </c>
      <c r="H35" s="25">
        <f t="shared" si="2"/>
        <v>96.778157838193607</v>
      </c>
      <c r="I35" s="25">
        <f t="shared" si="3"/>
        <v>-381932</v>
      </c>
    </row>
    <row r="36" spans="1:12" x14ac:dyDescent="0.2">
      <c r="A36" s="16" t="s">
        <v>28</v>
      </c>
      <c r="B36" s="20" t="s">
        <v>80</v>
      </c>
      <c r="C36" s="20" t="s">
        <v>78</v>
      </c>
      <c r="D36" s="25">
        <v>1943828.2</v>
      </c>
      <c r="E36" s="25">
        <v>1922450.3</v>
      </c>
      <c r="F36" s="25">
        <f t="shared" si="1"/>
        <v>-21377.899999999907</v>
      </c>
      <c r="G36" s="25">
        <v>1913580.9</v>
      </c>
      <c r="H36" s="25">
        <f t="shared" si="2"/>
        <v>99.538640868895271</v>
      </c>
      <c r="I36" s="25">
        <f t="shared" si="3"/>
        <v>-8869.4000000001397</v>
      </c>
    </row>
    <row r="37" spans="1:12" s="4" customFormat="1" ht="25.5" x14ac:dyDescent="0.2">
      <c r="A37" s="16" t="s">
        <v>29</v>
      </c>
      <c r="B37" s="20" t="s">
        <v>80</v>
      </c>
      <c r="C37" s="20" t="s">
        <v>80</v>
      </c>
      <c r="D37" s="25">
        <v>577141</v>
      </c>
      <c r="E37" s="25">
        <v>587724.4</v>
      </c>
      <c r="F37" s="25">
        <f t="shared" si="1"/>
        <v>10583.400000000023</v>
      </c>
      <c r="G37" s="25">
        <v>412043.2</v>
      </c>
      <c r="H37" s="25">
        <f t="shared" si="2"/>
        <v>70.108234403744348</v>
      </c>
      <c r="I37" s="25">
        <f t="shared" si="3"/>
        <v>-175681.2</v>
      </c>
      <c r="L37" s="1"/>
    </row>
    <row r="38" spans="1:12" x14ac:dyDescent="0.2">
      <c r="A38" s="15" t="s">
        <v>30</v>
      </c>
      <c r="B38" s="19" t="s">
        <v>81</v>
      </c>
      <c r="C38" s="19" t="s">
        <v>88</v>
      </c>
      <c r="D38" s="23">
        <f>SUM(D39:D40)</f>
        <v>604738.5</v>
      </c>
      <c r="E38" s="23">
        <f t="shared" ref="E38:G38" si="9">SUM(E39:E40)</f>
        <v>696402.70000000007</v>
      </c>
      <c r="F38" s="23">
        <f t="shared" si="1"/>
        <v>91664.20000000007</v>
      </c>
      <c r="G38" s="23">
        <f t="shared" si="9"/>
        <v>669996.9</v>
      </c>
      <c r="H38" s="23">
        <f t="shared" ref="H38:H69" si="10">G38/E38*100</f>
        <v>96.208257090330051</v>
      </c>
      <c r="I38" s="23">
        <f t="shared" ref="I38:I69" si="11">G38-E38</f>
        <v>-26405.800000000047</v>
      </c>
      <c r="L38" s="4"/>
    </row>
    <row r="39" spans="1:12" ht="25.5" x14ac:dyDescent="0.2">
      <c r="A39" s="16" t="s">
        <v>31</v>
      </c>
      <c r="B39" s="22" t="s">
        <v>81</v>
      </c>
      <c r="C39" s="22" t="s">
        <v>78</v>
      </c>
      <c r="D39" s="25">
        <v>125944.8</v>
      </c>
      <c r="E39" s="25">
        <v>125944.8</v>
      </c>
      <c r="F39" s="25">
        <f t="shared" si="1"/>
        <v>0</v>
      </c>
      <c r="G39" s="25">
        <v>125140.8</v>
      </c>
      <c r="H39" s="25">
        <f t="shared" si="10"/>
        <v>99.361625092897839</v>
      </c>
      <c r="I39" s="25">
        <f t="shared" si="11"/>
        <v>-804</v>
      </c>
    </row>
    <row r="40" spans="1:12" ht="16.5" customHeight="1" x14ac:dyDescent="0.2">
      <c r="A40" s="16" t="s">
        <v>32</v>
      </c>
      <c r="B40" s="20" t="s">
        <v>81</v>
      </c>
      <c r="C40" s="20" t="s">
        <v>80</v>
      </c>
      <c r="D40" s="25">
        <v>478793.7</v>
      </c>
      <c r="E40" s="25">
        <v>570457.9</v>
      </c>
      <c r="F40" s="25">
        <f t="shared" si="1"/>
        <v>91664.200000000012</v>
      </c>
      <c r="G40" s="25">
        <v>544856.1</v>
      </c>
      <c r="H40" s="25">
        <f t="shared" si="10"/>
        <v>95.512061450985243</v>
      </c>
      <c r="I40" s="25">
        <f t="shared" si="11"/>
        <v>-25601.800000000047</v>
      </c>
    </row>
    <row r="41" spans="1:12" x14ac:dyDescent="0.2">
      <c r="A41" s="15" t="s">
        <v>33</v>
      </c>
      <c r="B41" s="19" t="s">
        <v>82</v>
      </c>
      <c r="C41" s="19" t="s">
        <v>88</v>
      </c>
      <c r="D41" s="23">
        <f>SUM(D42:D49)</f>
        <v>40315597.699999996</v>
      </c>
      <c r="E41" s="23">
        <f t="shared" ref="E41:G41" si="12">SUM(E42:E49)</f>
        <v>39511358.799999997</v>
      </c>
      <c r="F41" s="23">
        <f t="shared" si="1"/>
        <v>-804238.89999999851</v>
      </c>
      <c r="G41" s="23">
        <f t="shared" si="12"/>
        <v>38617789.5</v>
      </c>
      <c r="H41" s="23">
        <f t="shared" si="10"/>
        <v>97.738449582250269</v>
      </c>
      <c r="I41" s="23">
        <f t="shared" si="11"/>
        <v>-893569.29999999702</v>
      </c>
    </row>
    <row r="42" spans="1:12" x14ac:dyDescent="0.2">
      <c r="A42" s="16" t="s">
        <v>34</v>
      </c>
      <c r="B42" s="20" t="s">
        <v>82</v>
      </c>
      <c r="C42" s="20" t="s">
        <v>76</v>
      </c>
      <c r="D42" s="25">
        <v>13195655.699999999</v>
      </c>
      <c r="E42" s="25">
        <v>13195655.699999999</v>
      </c>
      <c r="F42" s="25">
        <f t="shared" si="1"/>
        <v>0</v>
      </c>
      <c r="G42" s="25">
        <v>13002021</v>
      </c>
      <c r="H42" s="25">
        <f t="shared" si="10"/>
        <v>98.532587509084536</v>
      </c>
      <c r="I42" s="25">
        <f t="shared" si="11"/>
        <v>-193634.69999999925</v>
      </c>
    </row>
    <row r="43" spans="1:12" s="4" customFormat="1" x14ac:dyDescent="0.2">
      <c r="A43" s="16" t="s">
        <v>35</v>
      </c>
      <c r="B43" s="20" t="s">
        <v>82</v>
      </c>
      <c r="C43" s="20" t="s">
        <v>77</v>
      </c>
      <c r="D43" s="25">
        <v>21038214.100000001</v>
      </c>
      <c r="E43" s="25">
        <v>20231413.5</v>
      </c>
      <c r="F43" s="25">
        <f>E43-D43-0.1</f>
        <v>-806800.70000000147</v>
      </c>
      <c r="G43" s="25">
        <v>19572410.399999999</v>
      </c>
      <c r="H43" s="25">
        <f t="shared" si="10"/>
        <v>96.742673960966684</v>
      </c>
      <c r="I43" s="25">
        <f t="shared" si="11"/>
        <v>-659003.10000000149</v>
      </c>
      <c r="L43" s="1"/>
    </row>
    <row r="44" spans="1:12" x14ac:dyDescent="0.2">
      <c r="A44" s="16" t="s">
        <v>74</v>
      </c>
      <c r="B44" s="20" t="s">
        <v>82</v>
      </c>
      <c r="C44" s="20" t="s">
        <v>78</v>
      </c>
      <c r="D44" s="25">
        <v>427284.9</v>
      </c>
      <c r="E44" s="25">
        <v>425106</v>
      </c>
      <c r="F44" s="25">
        <f>E44-D44</f>
        <v>-2178.9000000000233</v>
      </c>
      <c r="G44" s="25">
        <v>425027.4</v>
      </c>
      <c r="H44" s="25">
        <f t="shared" si="10"/>
        <v>99.981510493853293</v>
      </c>
      <c r="I44" s="25">
        <f t="shared" si="11"/>
        <v>-78.599999999976717</v>
      </c>
      <c r="L44" s="4"/>
    </row>
    <row r="45" spans="1:12" x14ac:dyDescent="0.2">
      <c r="A45" s="16" t="s">
        <v>36</v>
      </c>
      <c r="B45" s="20" t="s">
        <v>82</v>
      </c>
      <c r="C45" s="20" t="s">
        <v>79</v>
      </c>
      <c r="D45" s="25">
        <v>3373344.4</v>
      </c>
      <c r="E45" s="25">
        <v>3380971.8</v>
      </c>
      <c r="F45" s="25">
        <f>E45-D45+0.1</f>
        <v>7627.4999999999072</v>
      </c>
      <c r="G45" s="25">
        <v>3380179.6</v>
      </c>
      <c r="H45" s="25">
        <f t="shared" si="10"/>
        <v>99.976568866974873</v>
      </c>
      <c r="I45" s="25">
        <f t="shared" si="11"/>
        <v>-792.1999999997206</v>
      </c>
    </row>
    <row r="46" spans="1:12" ht="25.5" x14ac:dyDescent="0.2">
      <c r="A46" s="16" t="s">
        <v>37</v>
      </c>
      <c r="B46" s="20" t="s">
        <v>82</v>
      </c>
      <c r="C46" s="20" t="s">
        <v>80</v>
      </c>
      <c r="D46" s="25">
        <v>286288.8</v>
      </c>
      <c r="E46" s="25">
        <v>291718.8</v>
      </c>
      <c r="F46" s="25">
        <f t="shared" ref="F46:F79" si="13">E46-D46</f>
        <v>5430</v>
      </c>
      <c r="G46" s="25">
        <v>289407.5</v>
      </c>
      <c r="H46" s="25">
        <f t="shared" si="10"/>
        <v>99.207695904412063</v>
      </c>
      <c r="I46" s="25">
        <f t="shared" si="11"/>
        <v>-2311.2999999999884</v>
      </c>
    </row>
    <row r="47" spans="1:12" s="4" customFormat="1" x14ac:dyDescent="0.2">
      <c r="A47" s="16" t="s">
        <v>68</v>
      </c>
      <c r="B47" s="20" t="s">
        <v>82</v>
      </c>
      <c r="C47" s="20" t="s">
        <v>81</v>
      </c>
      <c r="D47" s="25">
        <v>970515</v>
      </c>
      <c r="E47" s="25">
        <v>977515</v>
      </c>
      <c r="F47" s="25">
        <f t="shared" si="13"/>
        <v>7000</v>
      </c>
      <c r="G47" s="25">
        <v>977515</v>
      </c>
      <c r="H47" s="25">
        <f t="shared" si="10"/>
        <v>100</v>
      </c>
      <c r="I47" s="25">
        <f t="shared" si="11"/>
        <v>0</v>
      </c>
      <c r="L47" s="1"/>
    </row>
    <row r="48" spans="1:12" x14ac:dyDescent="0.2">
      <c r="A48" s="16" t="s">
        <v>69</v>
      </c>
      <c r="B48" s="20" t="s">
        <v>82</v>
      </c>
      <c r="C48" s="20" t="s">
        <v>82</v>
      </c>
      <c r="D48" s="25">
        <v>752390.1</v>
      </c>
      <c r="E48" s="25">
        <v>755449.3</v>
      </c>
      <c r="F48" s="25">
        <f t="shared" si="13"/>
        <v>3059.2000000000698</v>
      </c>
      <c r="G48" s="25">
        <v>721055.1</v>
      </c>
      <c r="H48" s="25">
        <f t="shared" si="10"/>
        <v>95.447186197670703</v>
      </c>
      <c r="I48" s="25">
        <f t="shared" si="11"/>
        <v>-34394.20000000007</v>
      </c>
      <c r="L48" s="4"/>
    </row>
    <row r="49" spans="1:12" x14ac:dyDescent="0.2">
      <c r="A49" s="16" t="s">
        <v>38</v>
      </c>
      <c r="B49" s="20" t="s">
        <v>82</v>
      </c>
      <c r="C49" s="20" t="s">
        <v>84</v>
      </c>
      <c r="D49" s="25">
        <v>271904.7</v>
      </c>
      <c r="E49" s="25">
        <v>253528.7</v>
      </c>
      <c r="F49" s="25">
        <f t="shared" si="13"/>
        <v>-18376</v>
      </c>
      <c r="G49" s="25">
        <v>250173.5</v>
      </c>
      <c r="H49" s="25">
        <f t="shared" si="10"/>
        <v>98.676599532912832</v>
      </c>
      <c r="I49" s="25">
        <f t="shared" si="11"/>
        <v>-3355.2000000000116</v>
      </c>
    </row>
    <row r="50" spans="1:12" x14ac:dyDescent="0.2">
      <c r="A50" s="15" t="s">
        <v>75</v>
      </c>
      <c r="B50" s="19" t="s">
        <v>83</v>
      </c>
      <c r="C50" s="19" t="s">
        <v>88</v>
      </c>
      <c r="D50" s="23">
        <f>SUM(D51:D52)</f>
        <v>4216987.7</v>
      </c>
      <c r="E50" s="23">
        <f t="shared" ref="E50:G50" si="14">SUM(E51:E52)</f>
        <v>4233012.6000000006</v>
      </c>
      <c r="F50" s="23">
        <f t="shared" si="13"/>
        <v>16024.900000000373</v>
      </c>
      <c r="G50" s="23">
        <f t="shared" si="14"/>
        <v>3958964.9</v>
      </c>
      <c r="H50" s="23">
        <f t="shared" si="10"/>
        <v>93.525941784345264</v>
      </c>
      <c r="I50" s="23">
        <f t="shared" si="11"/>
        <v>-274047.70000000065</v>
      </c>
    </row>
    <row r="51" spans="1:12" x14ac:dyDescent="0.2">
      <c r="A51" s="16" t="s">
        <v>39</v>
      </c>
      <c r="B51" s="20" t="s">
        <v>83</v>
      </c>
      <c r="C51" s="20" t="s">
        <v>76</v>
      </c>
      <c r="D51" s="25">
        <v>4198001.5</v>
      </c>
      <c r="E51" s="25">
        <v>4214026.4000000004</v>
      </c>
      <c r="F51" s="25">
        <f t="shared" si="13"/>
        <v>16024.900000000373</v>
      </c>
      <c r="G51" s="25">
        <v>3939986.3</v>
      </c>
      <c r="H51" s="25">
        <f t="shared" si="10"/>
        <v>93.49695341253674</v>
      </c>
      <c r="I51" s="25">
        <f t="shared" si="11"/>
        <v>-274040.10000000056</v>
      </c>
    </row>
    <row r="52" spans="1:12" x14ac:dyDescent="0.2">
      <c r="A52" s="16" t="s">
        <v>40</v>
      </c>
      <c r="B52" s="20" t="s">
        <v>83</v>
      </c>
      <c r="C52" s="20" t="s">
        <v>79</v>
      </c>
      <c r="D52" s="25">
        <v>18986.2</v>
      </c>
      <c r="E52" s="25">
        <v>18986.2</v>
      </c>
      <c r="F52" s="25">
        <f t="shared" si="13"/>
        <v>0</v>
      </c>
      <c r="G52" s="25">
        <v>18978.599999999999</v>
      </c>
      <c r="H52" s="25">
        <f t="shared" si="10"/>
        <v>99.959970926251685</v>
      </c>
      <c r="I52" s="25">
        <f t="shared" si="11"/>
        <v>-7.6000000000021828</v>
      </c>
    </row>
    <row r="53" spans="1:12" x14ac:dyDescent="0.2">
      <c r="A53" s="15" t="s">
        <v>41</v>
      </c>
      <c r="B53" s="19" t="s">
        <v>84</v>
      </c>
      <c r="C53" s="19" t="s">
        <v>88</v>
      </c>
      <c r="D53" s="23">
        <f>SUM(D54:D60)</f>
        <v>27239482.599999998</v>
      </c>
      <c r="E53" s="23">
        <f t="shared" ref="E53:G53" si="15">SUM(E54:E60)</f>
        <v>28643109.299999997</v>
      </c>
      <c r="F53" s="23">
        <f t="shared" si="13"/>
        <v>1403626.6999999993</v>
      </c>
      <c r="G53" s="23">
        <f t="shared" si="15"/>
        <v>28225507.400000006</v>
      </c>
      <c r="H53" s="23">
        <f t="shared" si="10"/>
        <v>98.542051089404623</v>
      </c>
      <c r="I53" s="23">
        <f t="shared" si="11"/>
        <v>-417601.89999999106</v>
      </c>
    </row>
    <row r="54" spans="1:12" s="4" customFormat="1" x14ac:dyDescent="0.2">
      <c r="A54" s="16" t="s">
        <v>42</v>
      </c>
      <c r="B54" s="20" t="s">
        <v>84</v>
      </c>
      <c r="C54" s="20" t="s">
        <v>76</v>
      </c>
      <c r="D54" s="25">
        <v>10328429.4</v>
      </c>
      <c r="E54" s="25">
        <v>10952364.9</v>
      </c>
      <c r="F54" s="25">
        <f t="shared" si="13"/>
        <v>623935.5</v>
      </c>
      <c r="G54" s="25">
        <v>10594469.300000001</v>
      </c>
      <c r="H54" s="25">
        <f t="shared" si="10"/>
        <v>96.732252775836571</v>
      </c>
      <c r="I54" s="25">
        <f t="shared" si="11"/>
        <v>-357895.59999999963</v>
      </c>
      <c r="L54" s="1"/>
    </row>
    <row r="55" spans="1:12" x14ac:dyDescent="0.2">
      <c r="A55" s="16" t="s">
        <v>43</v>
      </c>
      <c r="B55" s="20" t="s">
        <v>84</v>
      </c>
      <c r="C55" s="20" t="s">
        <v>77</v>
      </c>
      <c r="D55" s="25">
        <v>6174601.2999999998</v>
      </c>
      <c r="E55" s="25">
        <v>6561242.7000000002</v>
      </c>
      <c r="F55" s="25">
        <f t="shared" si="13"/>
        <v>386641.40000000037</v>
      </c>
      <c r="G55" s="25">
        <v>6516800</v>
      </c>
      <c r="H55" s="25">
        <f t="shared" si="10"/>
        <v>99.322648131885131</v>
      </c>
      <c r="I55" s="25">
        <f t="shared" si="11"/>
        <v>-44442.700000000186</v>
      </c>
      <c r="L55" s="4"/>
    </row>
    <row r="56" spans="1:12" x14ac:dyDescent="0.2">
      <c r="A56" s="16" t="s">
        <v>44</v>
      </c>
      <c r="B56" s="20" t="s">
        <v>84</v>
      </c>
      <c r="C56" s="20" t="s">
        <v>78</v>
      </c>
      <c r="D56" s="25">
        <v>65315.1</v>
      </c>
      <c r="E56" s="25">
        <v>64778.400000000001</v>
      </c>
      <c r="F56" s="25">
        <f t="shared" si="13"/>
        <v>-536.69999999999709</v>
      </c>
      <c r="G56" s="25">
        <v>64760.1</v>
      </c>
      <c r="H56" s="25">
        <f t="shared" si="10"/>
        <v>99.971749842540106</v>
      </c>
      <c r="I56" s="25">
        <f t="shared" si="11"/>
        <v>-18.30000000000291</v>
      </c>
    </row>
    <row r="57" spans="1:12" x14ac:dyDescent="0.2">
      <c r="A57" s="16" t="s">
        <v>45</v>
      </c>
      <c r="B57" s="20" t="s">
        <v>84</v>
      </c>
      <c r="C57" s="20" t="s">
        <v>79</v>
      </c>
      <c r="D57" s="25">
        <v>1309662.1000000001</v>
      </c>
      <c r="E57" s="25">
        <v>1575948.8</v>
      </c>
      <c r="F57" s="25">
        <f t="shared" si="13"/>
        <v>266286.69999999995</v>
      </c>
      <c r="G57" s="25">
        <v>1572680.3</v>
      </c>
      <c r="H57" s="25">
        <f t="shared" si="10"/>
        <v>99.792601130188999</v>
      </c>
      <c r="I57" s="25">
        <f t="shared" si="11"/>
        <v>-3268.5</v>
      </c>
    </row>
    <row r="58" spans="1:12" x14ac:dyDescent="0.2">
      <c r="A58" s="16" t="s">
        <v>46</v>
      </c>
      <c r="B58" s="20" t="s">
        <v>84</v>
      </c>
      <c r="C58" s="20" t="s">
        <v>80</v>
      </c>
      <c r="D58" s="25">
        <v>111385.5</v>
      </c>
      <c r="E58" s="25">
        <v>92397.9</v>
      </c>
      <c r="F58" s="25">
        <f t="shared" si="13"/>
        <v>-18987.600000000006</v>
      </c>
      <c r="G58" s="25">
        <v>90328.6</v>
      </c>
      <c r="H58" s="25">
        <f t="shared" si="10"/>
        <v>97.760446936564591</v>
      </c>
      <c r="I58" s="25">
        <f t="shared" si="11"/>
        <v>-2069.2999999999884</v>
      </c>
    </row>
    <row r="59" spans="1:12" ht="25.5" x14ac:dyDescent="0.2">
      <c r="A59" s="16" t="s">
        <v>47</v>
      </c>
      <c r="B59" s="22" t="s">
        <v>84</v>
      </c>
      <c r="C59" s="22" t="s">
        <v>81</v>
      </c>
      <c r="D59" s="25">
        <v>308300.90000000002</v>
      </c>
      <c r="E59" s="25">
        <v>308300.90000000002</v>
      </c>
      <c r="F59" s="25">
        <f t="shared" si="13"/>
        <v>0</v>
      </c>
      <c r="G59" s="25">
        <v>306319.7</v>
      </c>
      <c r="H59" s="25">
        <f t="shared" si="10"/>
        <v>99.357381052082559</v>
      </c>
      <c r="I59" s="25">
        <f t="shared" si="11"/>
        <v>-1981.2000000000116</v>
      </c>
    </row>
    <row r="60" spans="1:12" x14ac:dyDescent="0.2">
      <c r="A60" s="16" t="s">
        <v>48</v>
      </c>
      <c r="B60" s="20" t="s">
        <v>84</v>
      </c>
      <c r="C60" s="20" t="s">
        <v>84</v>
      </c>
      <c r="D60" s="25">
        <v>8941788.3000000007</v>
      </c>
      <c r="E60" s="25">
        <v>9088075.6999999993</v>
      </c>
      <c r="F60" s="25">
        <f t="shared" si="13"/>
        <v>146287.39999999851</v>
      </c>
      <c r="G60" s="25">
        <v>9080149.4000000004</v>
      </c>
      <c r="H60" s="25">
        <f t="shared" si="10"/>
        <v>99.9127835169771</v>
      </c>
      <c r="I60" s="25">
        <f t="shared" si="11"/>
        <v>-7926.2999999988824</v>
      </c>
    </row>
    <row r="61" spans="1:12" x14ac:dyDescent="0.2">
      <c r="A61" s="15" t="s">
        <v>49</v>
      </c>
      <c r="B61" s="19" t="s">
        <v>85</v>
      </c>
      <c r="C61" s="19" t="s">
        <v>88</v>
      </c>
      <c r="D61" s="23">
        <f>SUM(D62:D66)</f>
        <v>33879367.600000001</v>
      </c>
      <c r="E61" s="23">
        <f t="shared" ref="E61:G61" si="16">SUM(E62:E66)</f>
        <v>34571839.600000001</v>
      </c>
      <c r="F61" s="23">
        <f t="shared" si="13"/>
        <v>692472</v>
      </c>
      <c r="G61" s="23">
        <f t="shared" si="16"/>
        <v>33775429.899999999</v>
      </c>
      <c r="H61" s="23">
        <f t="shared" si="10"/>
        <v>97.696362967043257</v>
      </c>
      <c r="I61" s="23">
        <f t="shared" si="11"/>
        <v>-796409.70000000298</v>
      </c>
    </row>
    <row r="62" spans="1:12" x14ac:dyDescent="0.2">
      <c r="A62" s="16" t="s">
        <v>50</v>
      </c>
      <c r="B62" s="20" t="s">
        <v>85</v>
      </c>
      <c r="C62" s="20" t="s">
        <v>76</v>
      </c>
      <c r="D62" s="25">
        <v>431801.5</v>
      </c>
      <c r="E62" s="25">
        <v>431801.5</v>
      </c>
      <c r="F62" s="25">
        <f t="shared" si="13"/>
        <v>0</v>
      </c>
      <c r="G62" s="25">
        <v>431735</v>
      </c>
      <c r="H62" s="25">
        <f t="shared" si="10"/>
        <v>99.984599405050702</v>
      </c>
      <c r="I62" s="25">
        <f t="shared" si="11"/>
        <v>-66.5</v>
      </c>
    </row>
    <row r="63" spans="1:12" s="4" customFormat="1" x14ac:dyDescent="0.2">
      <c r="A63" s="16" t="s">
        <v>51</v>
      </c>
      <c r="B63" s="20" t="s">
        <v>85</v>
      </c>
      <c r="C63" s="20" t="s">
        <v>77</v>
      </c>
      <c r="D63" s="25">
        <v>5126925.3</v>
      </c>
      <c r="E63" s="25">
        <v>5150940.2</v>
      </c>
      <c r="F63" s="25">
        <f t="shared" si="13"/>
        <v>24014.900000000373</v>
      </c>
      <c r="G63" s="25">
        <v>4984225.7</v>
      </c>
      <c r="H63" s="25">
        <f t="shared" si="10"/>
        <v>96.763416123526341</v>
      </c>
      <c r="I63" s="25">
        <f t="shared" si="11"/>
        <v>-166714.5</v>
      </c>
      <c r="L63" s="1"/>
    </row>
    <row r="64" spans="1:12" x14ac:dyDescent="0.2">
      <c r="A64" s="16" t="s">
        <v>52</v>
      </c>
      <c r="B64" s="20" t="s">
        <v>85</v>
      </c>
      <c r="C64" s="20" t="s">
        <v>78</v>
      </c>
      <c r="D64" s="25">
        <v>21547100.100000001</v>
      </c>
      <c r="E64" s="25">
        <v>21518232.5</v>
      </c>
      <c r="F64" s="25">
        <f t="shared" si="13"/>
        <v>-28867.60000000149</v>
      </c>
      <c r="G64" s="25">
        <v>21014407.5</v>
      </c>
      <c r="H64" s="25">
        <f t="shared" si="10"/>
        <v>97.658613457215864</v>
      </c>
      <c r="I64" s="25">
        <f t="shared" si="11"/>
        <v>-503825</v>
      </c>
      <c r="L64" s="4"/>
    </row>
    <row r="65" spans="1:12" x14ac:dyDescent="0.2">
      <c r="A65" s="16" t="s">
        <v>53</v>
      </c>
      <c r="B65" s="20" t="s">
        <v>85</v>
      </c>
      <c r="C65" s="20" t="s">
        <v>79</v>
      </c>
      <c r="D65" s="25">
        <v>5900796.2000000002</v>
      </c>
      <c r="E65" s="25">
        <v>6545275.2000000002</v>
      </c>
      <c r="F65" s="25">
        <f t="shared" si="13"/>
        <v>644479</v>
      </c>
      <c r="G65" s="25">
        <v>6473091.7999999998</v>
      </c>
      <c r="H65" s="25">
        <f t="shared" si="10"/>
        <v>98.897167837954314</v>
      </c>
      <c r="I65" s="25">
        <f t="shared" si="11"/>
        <v>-72183.400000000373</v>
      </c>
    </row>
    <row r="66" spans="1:12" s="4" customFormat="1" x14ac:dyDescent="0.2">
      <c r="A66" s="16" t="s">
        <v>54</v>
      </c>
      <c r="B66" s="20" t="s">
        <v>85</v>
      </c>
      <c r="C66" s="20" t="s">
        <v>81</v>
      </c>
      <c r="D66" s="25">
        <v>872744.5</v>
      </c>
      <c r="E66" s="25">
        <v>925590.2</v>
      </c>
      <c r="F66" s="25">
        <f t="shared" si="13"/>
        <v>52845.699999999953</v>
      </c>
      <c r="G66" s="25">
        <v>871969.9</v>
      </c>
      <c r="H66" s="25">
        <f t="shared" si="10"/>
        <v>94.206907117210193</v>
      </c>
      <c r="I66" s="25">
        <f t="shared" si="11"/>
        <v>-53620.29999999993</v>
      </c>
      <c r="L66" s="1"/>
    </row>
    <row r="67" spans="1:12" x14ac:dyDescent="0.2">
      <c r="A67" s="15" t="s">
        <v>55</v>
      </c>
      <c r="B67" s="19" t="s">
        <v>86</v>
      </c>
      <c r="C67" s="19" t="s">
        <v>88</v>
      </c>
      <c r="D67" s="23">
        <f>SUM(D68:D70)</f>
        <v>2975335.3</v>
      </c>
      <c r="E67" s="23">
        <f t="shared" ref="E67:G67" si="17">SUM(E68:E70)</f>
        <v>2963620.1</v>
      </c>
      <c r="F67" s="23">
        <f t="shared" si="13"/>
        <v>-11715.199999999721</v>
      </c>
      <c r="G67" s="23">
        <f t="shared" si="17"/>
        <v>2483470.4000000004</v>
      </c>
      <c r="H67" s="23">
        <f t="shared" si="10"/>
        <v>83.798540845366801</v>
      </c>
      <c r="I67" s="23">
        <f t="shared" si="11"/>
        <v>-480149.69999999972</v>
      </c>
      <c r="L67" s="4"/>
    </row>
    <row r="68" spans="1:12" s="4" customFormat="1" x14ac:dyDescent="0.2">
      <c r="A68" s="16" t="s">
        <v>56</v>
      </c>
      <c r="B68" s="20" t="s">
        <v>86</v>
      </c>
      <c r="C68" s="20" t="s">
        <v>76</v>
      </c>
      <c r="D68" s="25">
        <v>172360.5</v>
      </c>
      <c r="E68" s="25">
        <v>172360.5</v>
      </c>
      <c r="F68" s="25">
        <f t="shared" si="13"/>
        <v>0</v>
      </c>
      <c r="G68" s="25">
        <v>172357.8</v>
      </c>
      <c r="H68" s="25">
        <f t="shared" si="10"/>
        <v>99.998433515799718</v>
      </c>
      <c r="I68" s="25">
        <f t="shared" si="11"/>
        <v>-2.7000000000116415</v>
      </c>
      <c r="L68" s="1"/>
    </row>
    <row r="69" spans="1:12" x14ac:dyDescent="0.2">
      <c r="A69" s="16" t="s">
        <v>57</v>
      </c>
      <c r="B69" s="20" t="s">
        <v>86</v>
      </c>
      <c r="C69" s="20" t="s">
        <v>77</v>
      </c>
      <c r="D69" s="25">
        <v>2186109.7999999998</v>
      </c>
      <c r="E69" s="25">
        <v>2174394.6</v>
      </c>
      <c r="F69" s="25">
        <f t="shared" si="13"/>
        <v>-11715.199999999721</v>
      </c>
      <c r="G69" s="25">
        <v>1697583.3</v>
      </c>
      <c r="H69" s="25">
        <f t="shared" si="10"/>
        <v>78.071537705253675</v>
      </c>
      <c r="I69" s="25">
        <f t="shared" si="11"/>
        <v>-476811.30000000005</v>
      </c>
      <c r="L69" s="4"/>
    </row>
    <row r="70" spans="1:12" x14ac:dyDescent="0.2">
      <c r="A70" s="16" t="s">
        <v>58</v>
      </c>
      <c r="B70" s="20" t="s">
        <v>86</v>
      </c>
      <c r="C70" s="20" t="s">
        <v>78</v>
      </c>
      <c r="D70" s="25">
        <v>616865</v>
      </c>
      <c r="E70" s="25">
        <v>616865</v>
      </c>
      <c r="F70" s="25">
        <f t="shared" si="13"/>
        <v>0</v>
      </c>
      <c r="G70" s="25">
        <v>613529.30000000005</v>
      </c>
      <c r="H70" s="25">
        <f t="shared" ref="H70:H79" si="18">G70/E70*100</f>
        <v>99.459249592698569</v>
      </c>
      <c r="I70" s="25">
        <f t="shared" ref="I70:I79" si="19">G70-E70</f>
        <v>-3335.6999999999534</v>
      </c>
    </row>
    <row r="71" spans="1:12" x14ac:dyDescent="0.2">
      <c r="A71" s="15" t="s">
        <v>59</v>
      </c>
      <c r="B71" s="19" t="s">
        <v>87</v>
      </c>
      <c r="C71" s="19" t="s">
        <v>88</v>
      </c>
      <c r="D71" s="23">
        <f>SUM(D72:D73)</f>
        <v>446741.9</v>
      </c>
      <c r="E71" s="23">
        <f t="shared" ref="E71:G71" si="20">SUM(E72:E73)</f>
        <v>446741.9</v>
      </c>
      <c r="F71" s="23">
        <f t="shared" si="13"/>
        <v>0</v>
      </c>
      <c r="G71" s="23">
        <f t="shared" si="20"/>
        <v>446335.3</v>
      </c>
      <c r="H71" s="23">
        <f t="shared" si="18"/>
        <v>99.90898547908759</v>
      </c>
      <c r="I71" s="23">
        <f t="shared" si="19"/>
        <v>-406.60000000003492</v>
      </c>
    </row>
    <row r="72" spans="1:12" x14ac:dyDescent="0.2">
      <c r="A72" s="16" t="s">
        <v>60</v>
      </c>
      <c r="B72" s="20" t="s">
        <v>87</v>
      </c>
      <c r="C72" s="20" t="s">
        <v>76</v>
      </c>
      <c r="D72" s="25">
        <v>353852.2</v>
      </c>
      <c r="E72" s="25">
        <v>353852.2</v>
      </c>
      <c r="F72" s="25">
        <f t="shared" si="13"/>
        <v>0</v>
      </c>
      <c r="G72" s="25">
        <v>353610.6</v>
      </c>
      <c r="H72" s="25">
        <f t="shared" si="18"/>
        <v>99.931722905778159</v>
      </c>
      <c r="I72" s="25">
        <f t="shared" si="19"/>
        <v>-241.60000000003492</v>
      </c>
    </row>
    <row r="73" spans="1:12" x14ac:dyDescent="0.2">
      <c r="A73" s="16" t="s">
        <v>61</v>
      </c>
      <c r="B73" s="20" t="s">
        <v>87</v>
      </c>
      <c r="C73" s="20" t="s">
        <v>77</v>
      </c>
      <c r="D73" s="25">
        <v>92889.7</v>
      </c>
      <c r="E73" s="25">
        <v>92889.7</v>
      </c>
      <c r="F73" s="25">
        <f t="shared" si="13"/>
        <v>0</v>
      </c>
      <c r="G73" s="25">
        <v>92724.7</v>
      </c>
      <c r="H73" s="25">
        <f t="shared" si="18"/>
        <v>99.822369972128229</v>
      </c>
      <c r="I73" s="25">
        <f t="shared" si="19"/>
        <v>-165</v>
      </c>
    </row>
    <row r="74" spans="1:12" ht="25.5" x14ac:dyDescent="0.2">
      <c r="A74" s="15" t="s">
        <v>105</v>
      </c>
      <c r="B74" s="19" t="s">
        <v>89</v>
      </c>
      <c r="C74" s="19" t="s">
        <v>88</v>
      </c>
      <c r="D74" s="23">
        <f>D75</f>
        <v>7978.8</v>
      </c>
      <c r="E74" s="23">
        <f t="shared" ref="E74:G74" si="21">E75</f>
        <v>7978.8</v>
      </c>
      <c r="F74" s="23">
        <f t="shared" si="13"/>
        <v>0</v>
      </c>
      <c r="G74" s="23">
        <f t="shared" si="21"/>
        <v>7978.8</v>
      </c>
      <c r="H74" s="23">
        <f t="shared" si="18"/>
        <v>100</v>
      </c>
      <c r="I74" s="23">
        <f t="shared" si="19"/>
        <v>0</v>
      </c>
    </row>
    <row r="75" spans="1:12" ht="25.5" x14ac:dyDescent="0.2">
      <c r="A75" s="16" t="s">
        <v>106</v>
      </c>
      <c r="B75" s="20" t="s">
        <v>89</v>
      </c>
      <c r="C75" s="20" t="s">
        <v>76</v>
      </c>
      <c r="D75" s="25">
        <v>7978.8</v>
      </c>
      <c r="E75" s="25">
        <v>7978.8</v>
      </c>
      <c r="F75" s="25">
        <f t="shared" si="13"/>
        <v>0</v>
      </c>
      <c r="G75" s="25">
        <v>7978.8</v>
      </c>
      <c r="H75" s="25">
        <f t="shared" si="18"/>
        <v>100</v>
      </c>
      <c r="I75" s="25">
        <f t="shared" si="19"/>
        <v>0</v>
      </c>
    </row>
    <row r="76" spans="1:12" ht="38.25" x14ac:dyDescent="0.2">
      <c r="A76" s="15" t="s">
        <v>101</v>
      </c>
      <c r="B76" s="19" t="s">
        <v>90</v>
      </c>
      <c r="C76" s="19" t="s">
        <v>88</v>
      </c>
      <c r="D76" s="23">
        <f>SUM(D77:D79)</f>
        <v>5584702.4000000004</v>
      </c>
      <c r="E76" s="23">
        <f t="shared" ref="E76:G76" si="22">SUM(E77:E79)</f>
        <v>5841842.5</v>
      </c>
      <c r="F76" s="23">
        <f t="shared" si="13"/>
        <v>257140.09999999963</v>
      </c>
      <c r="G76" s="23">
        <f t="shared" si="22"/>
        <v>5793195</v>
      </c>
      <c r="H76" s="23">
        <f t="shared" si="18"/>
        <v>99.167257590392083</v>
      </c>
      <c r="I76" s="23">
        <f t="shared" si="19"/>
        <v>-48647.5</v>
      </c>
    </row>
    <row r="77" spans="1:12" ht="38.25" x14ac:dyDescent="0.2">
      <c r="A77" s="16" t="s">
        <v>62</v>
      </c>
      <c r="B77" s="20" t="s">
        <v>90</v>
      </c>
      <c r="C77" s="20" t="s">
        <v>76</v>
      </c>
      <c r="D77" s="25">
        <v>1625695.5</v>
      </c>
      <c r="E77" s="25">
        <v>1625695.5</v>
      </c>
      <c r="F77" s="25">
        <f t="shared" si="13"/>
        <v>0</v>
      </c>
      <c r="G77" s="25">
        <v>1625695.5</v>
      </c>
      <c r="H77" s="25">
        <f t="shared" si="18"/>
        <v>100</v>
      </c>
      <c r="I77" s="25">
        <f t="shared" si="19"/>
        <v>0</v>
      </c>
    </row>
    <row r="78" spans="1:12" x14ac:dyDescent="0.2">
      <c r="A78" s="16" t="s">
        <v>63</v>
      </c>
      <c r="B78" s="20" t="s">
        <v>90</v>
      </c>
      <c r="C78" s="20" t="s">
        <v>77</v>
      </c>
      <c r="D78" s="25">
        <v>650000</v>
      </c>
      <c r="E78" s="25">
        <v>650000</v>
      </c>
      <c r="F78" s="25">
        <f t="shared" si="13"/>
        <v>0</v>
      </c>
      <c r="G78" s="25">
        <v>643143.6</v>
      </c>
      <c r="H78" s="25">
        <f t="shared" si="18"/>
        <v>98.945169230769224</v>
      </c>
      <c r="I78" s="25">
        <f t="shared" si="19"/>
        <v>-6856.4000000000233</v>
      </c>
    </row>
    <row r="79" spans="1:12" x14ac:dyDescent="0.2">
      <c r="A79" s="29" t="s">
        <v>64</v>
      </c>
      <c r="B79" s="20" t="s">
        <v>90</v>
      </c>
      <c r="C79" s="20" t="s">
        <v>78</v>
      </c>
      <c r="D79" s="25">
        <v>3309006.9</v>
      </c>
      <c r="E79" s="25">
        <v>3566147</v>
      </c>
      <c r="F79" s="25">
        <f t="shared" si="13"/>
        <v>257140.10000000009</v>
      </c>
      <c r="G79" s="25">
        <v>3524355.9</v>
      </c>
      <c r="H79" s="25">
        <f t="shared" si="18"/>
        <v>98.828116171318797</v>
      </c>
      <c r="I79" s="25">
        <f t="shared" si="19"/>
        <v>-41791.100000000093</v>
      </c>
    </row>
  </sheetData>
  <autoFilter ref="A5:I79"/>
  <mergeCells count="2">
    <mergeCell ref="A2:I2"/>
    <mergeCell ref="E1:I1"/>
  </mergeCells>
  <pageMargins left="0.78740157480314965" right="0.39370078740157483" top="0.78740157480314965" bottom="0.78740157480314965" header="0.11811023622047245" footer="0.11811023622047245"/>
  <pageSetup paperSize="9" scale="95" fitToHeight="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2020</vt:lpstr>
      <vt:lpstr>'2020'!SIGN</vt:lpstr>
      <vt:lpstr>'2020'!Заголовки_для_печати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Васютина Ольга Валерьевна</cp:lastModifiedBy>
  <cp:lastPrinted>2021-03-16T10:20:49Z</cp:lastPrinted>
  <dcterms:created xsi:type="dcterms:W3CDTF">2002-03-11T10:22:12Z</dcterms:created>
  <dcterms:modified xsi:type="dcterms:W3CDTF">2021-03-16T10:21:05Z</dcterms:modified>
</cp:coreProperties>
</file>